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25" activeTab="1"/>
  </bookViews>
  <sheets>
    <sheet name="Budget prépa. CC" sheetId="4" r:id="rId1"/>
    <sheet name="Exemple budget prépa. CC" sheetId="3" r:id="rId2"/>
  </sheets>
  <definedNames>
    <definedName name="_xlnm.Print_Titles" localSheetId="0">'Budget prépa. CC'!$2:$2</definedName>
    <definedName name="_xlnm.Print_Titles" localSheetId="1">'Exemple budget prépa. CC'!$2:$2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" i="4" l="1"/>
  <c r="F136" i="4"/>
  <c r="F135" i="4"/>
  <c r="F134" i="4"/>
  <c r="F133" i="4"/>
  <c r="F132" i="4"/>
  <c r="F131" i="4"/>
  <c r="F130" i="4"/>
  <c r="B129" i="4"/>
  <c r="F128" i="4"/>
  <c r="F127" i="4"/>
  <c r="F126" i="4"/>
  <c r="F125" i="4"/>
  <c r="F124" i="4"/>
  <c r="F123" i="4"/>
  <c r="F122" i="4"/>
  <c r="F121" i="4"/>
  <c r="F120" i="4"/>
  <c r="F119" i="4"/>
  <c r="F118" i="4"/>
  <c r="B117" i="4"/>
  <c r="F116" i="4"/>
  <c r="F115" i="4"/>
  <c r="F114" i="4"/>
  <c r="F113" i="4"/>
  <c r="F112" i="4"/>
  <c r="F111" i="4"/>
  <c r="F110" i="4"/>
  <c r="F109" i="4"/>
  <c r="B106" i="4"/>
  <c r="F105" i="4"/>
  <c r="F104" i="4"/>
  <c r="F103" i="4"/>
  <c r="B102" i="4"/>
  <c r="F101" i="4"/>
  <c r="F100" i="4"/>
  <c r="F99" i="4"/>
  <c r="F98" i="4"/>
  <c r="F97" i="4"/>
  <c r="F96" i="4"/>
  <c r="F95" i="4"/>
  <c r="B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B77" i="4"/>
  <c r="F76" i="4"/>
  <c r="F75" i="4"/>
  <c r="F74" i="4"/>
  <c r="B73" i="4"/>
  <c r="F72" i="4"/>
  <c r="F71" i="4"/>
  <c r="B70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B39" i="4"/>
  <c r="F38" i="4"/>
  <c r="F37" i="4"/>
  <c r="F36" i="4"/>
  <c r="B35" i="4"/>
  <c r="F34" i="4"/>
  <c r="F33" i="4"/>
  <c r="F32" i="4"/>
  <c r="F31" i="4"/>
  <c r="F30" i="4"/>
  <c r="F29" i="4"/>
  <c r="F28" i="4"/>
  <c r="F27" i="4"/>
  <c r="B26" i="4"/>
  <c r="F25" i="4"/>
  <c r="F24" i="4"/>
  <c r="F23" i="4"/>
  <c r="F22" i="4"/>
  <c r="F21" i="4"/>
  <c r="F20" i="4"/>
  <c r="F19" i="4"/>
  <c r="F18" i="4"/>
  <c r="F17" i="4"/>
  <c r="F16" i="4"/>
  <c r="F15" i="4"/>
  <c r="B14" i="4"/>
  <c r="F13" i="4"/>
  <c r="F12" i="4"/>
  <c r="F11" i="4"/>
  <c r="F10" i="4"/>
  <c r="F9" i="4"/>
  <c r="B8" i="4"/>
  <c r="F7" i="4"/>
  <c r="F6" i="4"/>
  <c r="F5" i="4"/>
  <c r="F8" i="4" s="1"/>
  <c r="F4" i="4"/>
  <c r="F77" i="4" l="1"/>
  <c r="F39" i="4"/>
  <c r="F106" i="4"/>
  <c r="F73" i="4"/>
  <c r="F137" i="4"/>
  <c r="F129" i="4"/>
  <c r="F117" i="4"/>
  <c r="F102" i="4"/>
  <c r="F94" i="4"/>
  <c r="F70" i="4"/>
  <c r="F35" i="4"/>
  <c r="F26" i="4"/>
  <c r="F14" i="4"/>
  <c r="F100" i="3"/>
  <c r="F119" i="3"/>
  <c r="F120" i="3"/>
  <c r="F121" i="3"/>
  <c r="F122" i="3"/>
  <c r="F123" i="3"/>
  <c r="F124" i="3"/>
  <c r="F125" i="3"/>
  <c r="F126" i="3"/>
  <c r="F127" i="3"/>
  <c r="F128" i="3"/>
  <c r="F110" i="3"/>
  <c r="F111" i="3"/>
  <c r="F112" i="3"/>
  <c r="F113" i="3"/>
  <c r="F114" i="3"/>
  <c r="F115" i="3"/>
  <c r="F116" i="3"/>
  <c r="F109" i="3"/>
  <c r="F96" i="3"/>
  <c r="F97" i="3"/>
  <c r="F98" i="3"/>
  <c r="F99" i="3"/>
  <c r="F101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42" i="3"/>
  <c r="F28" i="3"/>
  <c r="F29" i="3"/>
  <c r="F30" i="3"/>
  <c r="F31" i="3"/>
  <c r="F32" i="3"/>
  <c r="F33" i="3"/>
  <c r="F34" i="3"/>
  <c r="F27" i="3"/>
  <c r="F16" i="3"/>
  <c r="F17" i="3"/>
  <c r="F18" i="3"/>
  <c r="F19" i="3"/>
  <c r="F20" i="3"/>
  <c r="F21" i="3"/>
  <c r="F22" i="3"/>
  <c r="F23" i="3"/>
  <c r="F24" i="3"/>
  <c r="F25" i="3"/>
  <c r="F15" i="3"/>
  <c r="F10" i="3"/>
  <c r="F11" i="3"/>
  <c r="F12" i="3"/>
  <c r="F13" i="3"/>
  <c r="F9" i="3"/>
  <c r="F5" i="3"/>
  <c r="F6" i="3"/>
  <c r="F7" i="3"/>
  <c r="F78" i="4" l="1"/>
  <c r="F40" i="4"/>
  <c r="F107" i="4"/>
  <c r="F138" i="4"/>
  <c r="F135" i="3"/>
  <c r="F136" i="3"/>
  <c r="F134" i="3"/>
  <c r="F133" i="3"/>
  <c r="F139" i="4" l="1"/>
  <c r="F140" i="4" s="1"/>
  <c r="F141" i="4" s="1"/>
  <c r="F142" i="4" s="1"/>
  <c r="F143" i="4" s="1"/>
  <c r="B137" i="3"/>
  <c r="F132" i="3"/>
  <c r="F131" i="3"/>
  <c r="F130" i="3"/>
  <c r="F137" i="3" l="1"/>
  <c r="B129" i="3"/>
  <c r="F118" i="3"/>
  <c r="B117" i="3"/>
  <c r="F117" i="3"/>
  <c r="B106" i="3"/>
  <c r="F105" i="3"/>
  <c r="F104" i="3"/>
  <c r="F103" i="3"/>
  <c r="B102" i="3"/>
  <c r="F95" i="3"/>
  <c r="B94" i="3"/>
  <c r="F80" i="3"/>
  <c r="B77" i="3"/>
  <c r="F76" i="3"/>
  <c r="F75" i="3"/>
  <c r="F74" i="3"/>
  <c r="B73" i="3"/>
  <c r="F72" i="3"/>
  <c r="F71" i="3"/>
  <c r="B70" i="3"/>
  <c r="B39" i="3"/>
  <c r="F38" i="3"/>
  <c r="F37" i="3"/>
  <c r="F36" i="3"/>
  <c r="B35" i="3"/>
  <c r="B26" i="3"/>
  <c r="B14" i="3"/>
  <c r="F14" i="3"/>
  <c r="B8" i="3"/>
  <c r="F4" i="3"/>
  <c r="F8" i="3" s="1"/>
  <c r="F26" i="3" l="1"/>
  <c r="F39" i="3"/>
  <c r="F129" i="3"/>
  <c r="F138" i="3" s="1"/>
  <c r="F102" i="3"/>
  <c r="F106" i="3"/>
  <c r="F70" i="3"/>
  <c r="F73" i="3"/>
  <c r="F77" i="3"/>
  <c r="F94" i="3"/>
  <c r="F35" i="3"/>
  <c r="F107" i="3" l="1"/>
  <c r="F40" i="3"/>
  <c r="F78" i="3"/>
  <c r="F139" i="3" l="1"/>
  <c r="F140" i="3" s="1"/>
  <c r="F141" i="3" s="1"/>
  <c r="F142" i="3" s="1"/>
  <c r="F143" i="3" s="1"/>
</calcChain>
</file>

<file path=xl/sharedStrings.xml><?xml version="1.0" encoding="utf-8"?>
<sst xmlns="http://schemas.openxmlformats.org/spreadsheetml/2006/main" count="290" uniqueCount="132">
  <si>
    <t xml:space="preserve">Luminaires </t>
  </si>
  <si>
    <t>Chaises couleurs</t>
  </si>
  <si>
    <t>Tables rondes</t>
  </si>
  <si>
    <t>Tabourets hauts</t>
  </si>
  <si>
    <t>Poufs</t>
  </si>
  <si>
    <t>WLAN Card (e.g. TP-LINK TL-WN781ND PCI Express)</t>
  </si>
  <si>
    <t>Microsoft Office (e. g. std 2016)</t>
  </si>
  <si>
    <t>Cable RJ45</t>
  </si>
  <si>
    <t xml:space="preserve">Cable RJ11 2 paire 1 m </t>
  </si>
  <si>
    <t>Communication</t>
  </si>
  <si>
    <t>Informatique</t>
  </si>
  <si>
    <t>Autres</t>
  </si>
  <si>
    <t>Catégorie</t>
  </si>
  <si>
    <t>Imprévus</t>
  </si>
  <si>
    <t>Ordinateurs (e.g. HP 280 G1 MT)</t>
  </si>
  <si>
    <t>Ordinateurs portables (e.g. Dell)</t>
  </si>
  <si>
    <t>Logiciels (Win Pro 7 SP164B French)</t>
  </si>
  <si>
    <t>Projecteur (e.g. Epson EB)</t>
  </si>
  <si>
    <t>Machine de Photocopie/Fax/Scanner (e.g. Xerox Workcenter)</t>
  </si>
  <si>
    <t>Ecran Multi Media  (e.g Smart TV Samsung)</t>
  </si>
  <si>
    <t>Serveur (e.g. Serveur Lennovo S510 SFF Intel)</t>
  </si>
  <si>
    <t>Convertisseur d'électrécité  (e.g. APC Smart-UPS SC 450VA 1U)</t>
  </si>
  <si>
    <t xml:space="preserve">Commutateur </t>
  </si>
  <si>
    <t xml:space="preserve">Budget pour les imprévus </t>
  </si>
  <si>
    <t>Catégorie principale</t>
  </si>
  <si>
    <t>Tâche/ Description du coût</t>
  </si>
  <si>
    <t xml:space="preserve">Quantité </t>
  </si>
  <si>
    <t>coût unitaire</t>
  </si>
  <si>
    <t>Architecte</t>
  </si>
  <si>
    <t xml:space="preserve">Géomètre </t>
  </si>
  <si>
    <t>Bureau d'étude</t>
  </si>
  <si>
    <t xml:space="preserve">Rénovation - éléctricité </t>
  </si>
  <si>
    <t>Rénovation - sécurité anti-incendies</t>
  </si>
  <si>
    <t>Rénovation - climatisation</t>
  </si>
  <si>
    <t xml:space="preserve">Rénovation - Design intérieur </t>
  </si>
  <si>
    <t>TOTAL Sans Imprévus</t>
  </si>
  <si>
    <t>Coûts imprévus</t>
  </si>
  <si>
    <t>Sous-total informatique</t>
  </si>
  <si>
    <t>Sous-total Communication</t>
  </si>
  <si>
    <t>Equipements informatiques</t>
  </si>
  <si>
    <t>Imprimante (e.g. HP color laserjet Pro)</t>
  </si>
  <si>
    <t>Point d'Acces WiFi</t>
  </si>
  <si>
    <t>Panneau de brassage</t>
  </si>
  <si>
    <t xml:space="preserve">Cérémonie d'ouverture </t>
  </si>
  <si>
    <t>Photographe</t>
  </si>
  <si>
    <t>Aménagement</t>
  </si>
  <si>
    <t>Travaux</t>
  </si>
  <si>
    <t>Mobilier acheté</t>
  </si>
  <si>
    <t>Sous-total Aménagement</t>
  </si>
  <si>
    <t>Mobilier fabriqué</t>
  </si>
  <si>
    <t>Bureau staff avec étagères intégrée</t>
  </si>
  <si>
    <t>Table de réunion</t>
  </si>
  <si>
    <t>Banque d'accueil</t>
  </si>
  <si>
    <t>Rangement mobile</t>
  </si>
  <si>
    <t>Table haute</t>
  </si>
  <si>
    <t>Porte document</t>
  </si>
  <si>
    <t>Porte fiche</t>
  </si>
  <si>
    <t>Banc mobile</t>
  </si>
  <si>
    <t>Bureau consultation pour 10 postes</t>
  </si>
  <si>
    <t>Cout total</t>
  </si>
  <si>
    <t>Wireless Adapteur</t>
  </si>
  <si>
    <t xml:space="preserve"> Phone Serveur PABX</t>
  </si>
  <si>
    <t>Télephone pour opérateurs</t>
  </si>
  <si>
    <t>téléphones pour les employés</t>
  </si>
  <si>
    <t xml:space="preserve">boitier informatique </t>
  </si>
  <si>
    <t>Wifi Routeur</t>
  </si>
  <si>
    <t>Installation Informatique</t>
  </si>
  <si>
    <t>Prestataire informatique (y compris pour réseaux)</t>
  </si>
  <si>
    <t>Affiche A3 - Un diplôme et après</t>
  </si>
  <si>
    <t>Maitrise d'œuvre</t>
  </si>
  <si>
    <t>Divers</t>
  </si>
  <si>
    <t>Affiche A2 - Career Center</t>
  </si>
  <si>
    <t xml:space="preserve">Sous-total Cérémonie d'ouverture </t>
  </si>
  <si>
    <t>Prestations externes</t>
  </si>
  <si>
    <t>TOTAL HT</t>
  </si>
  <si>
    <t>Equipements</t>
  </si>
  <si>
    <t>TVA</t>
  </si>
  <si>
    <t>TOTAL TTC en dirhams</t>
  </si>
  <si>
    <t>Pause café 200 personnes</t>
  </si>
  <si>
    <t>Location chapitaux et scène pour discours</t>
  </si>
  <si>
    <t>Location chaises</t>
  </si>
  <si>
    <t>Location chapitaux pour stands activités</t>
  </si>
  <si>
    <t>Lunch pour ambassadeurs</t>
  </si>
  <si>
    <t>Location pupitre</t>
  </si>
  <si>
    <t>Habillage pupitre avec logo CC</t>
  </si>
  <si>
    <t>Poster rigide type Forex fond de stand activité</t>
  </si>
  <si>
    <t>Poster rigide type Forex devant le stand activité</t>
  </si>
  <si>
    <t>Dossier CC</t>
  </si>
  <si>
    <t>Goodies 3 (stylo ou bloc note ou clé USB…)</t>
  </si>
  <si>
    <t>Ruban</t>
  </si>
  <si>
    <t>Plaque inauguration</t>
  </si>
  <si>
    <t>Ciseaux</t>
  </si>
  <si>
    <t>Coussin</t>
  </si>
  <si>
    <t>Support de communication de base</t>
  </si>
  <si>
    <t>Affiche A2 - Votre Career Center, c'est…</t>
  </si>
  <si>
    <t>Posters témoignage étudiants (les 6, 20 de chaque)</t>
  </si>
  <si>
    <t>Flyer A5 - Un diplôme et après</t>
  </si>
  <si>
    <t>Brochure avion</t>
  </si>
  <si>
    <t>Chemise dossier - Career Center</t>
  </si>
  <si>
    <t>Cartes de viste (200 par membre de l'équipe)</t>
  </si>
  <si>
    <t>Stand parapluie</t>
  </si>
  <si>
    <t>Affiche A3 "deviens ambassadeur du CC"</t>
  </si>
  <si>
    <t>T-shirt ambassadeur</t>
  </si>
  <si>
    <t>Echarpe ambassadeur</t>
  </si>
  <si>
    <t>Chaises bureaux et accueil</t>
  </si>
  <si>
    <t xml:space="preserve">Installation des meubles </t>
  </si>
  <si>
    <t>Support de communication de base pour les ambassadeurs</t>
  </si>
  <si>
    <t>CADRE PHOTO A3</t>
  </si>
  <si>
    <t>CADRE PHOTO A2</t>
  </si>
  <si>
    <t>FONTAINE D EAU AVEC BOMBONE FILTRANTE</t>
  </si>
  <si>
    <t>ONDULEUR</t>
  </si>
  <si>
    <t>PHOTO DU ROI A3</t>
  </si>
  <si>
    <t>HAUT PARLEUR</t>
  </si>
  <si>
    <t>TABLETTE</t>
  </si>
  <si>
    <t xml:space="preserve">Autres </t>
  </si>
  <si>
    <t xml:space="preserve">Meuble en bois en OSB avec etagere et separation intermediaire finition vernis mat </t>
  </si>
  <si>
    <t>Badge</t>
  </si>
  <si>
    <t>PINS PVC</t>
  </si>
  <si>
    <t>Roll up avec support</t>
  </si>
  <si>
    <t>Autocollant</t>
  </si>
  <si>
    <t>Photocall</t>
  </si>
  <si>
    <t>Goodies 1 ( clé USB)</t>
  </si>
  <si>
    <t>Sacs ambassadeur</t>
  </si>
  <si>
    <t>Casquettes</t>
  </si>
  <si>
    <t>Goodies 2 (stylo )</t>
  </si>
  <si>
    <t>Fascicule</t>
  </si>
  <si>
    <t xml:space="preserve">Caméra </t>
  </si>
  <si>
    <t>Télephones portables</t>
  </si>
  <si>
    <t xml:space="preserve">Autres : </t>
  </si>
  <si>
    <t xml:space="preserve">passeport </t>
  </si>
  <si>
    <t>M2. BUDGET PHASE PRÉPARATION DU CAREER CENTER</t>
  </si>
  <si>
    <t>MODÈLE M02. BUDGET POUR LA PHASE PRÉPARATION DU CAREER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</si>
</sst>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MAD]_-;\-* #,##0.00\ [$MAD]_-;_-* &quot;-&quot;??\ [$MAD]_-;_-@_-"/>
    <numFmt numFmtId="165" formatCode="_-* #,##0\ [$MAD]_-;\-* #,##0\ [$MAD]_-;_-* &quot;-&quot;??\ [$MAD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Gill Sans MT"/>
      <family val="2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3D063"/>
        <bgColor indexed="64"/>
      </patternFill>
    </fill>
  </fills>
  <borders count="41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 style="medium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0" tint="-0.34998626667073579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4" tint="-0.249977111117893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4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thick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0" tint="-0.34998626667073579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0" tint="-0.34998626667073579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0" tint="-0.34998626667073579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thick">
        <color theme="4" tint="-0.249977111117893"/>
      </bottom>
      <diagonal/>
    </border>
    <border>
      <left/>
      <right style="medium">
        <color theme="0" tint="-0.34998626667073579"/>
      </right>
      <top style="medium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medium">
        <color theme="0" tint="-0.34998626667073579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4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164" fontId="0" fillId="3" borderId="8" xfId="0" applyNumberFormat="1" applyFont="1" applyFill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164" fontId="5" fillId="6" borderId="12" xfId="0" applyNumberFormat="1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164" fontId="0" fillId="4" borderId="17" xfId="0" applyNumberFormat="1" applyFont="1" applyFill="1" applyBorder="1" applyAlignment="1">
      <alignment vertical="center"/>
    </xf>
    <xf numFmtId="164" fontId="0" fillId="4" borderId="18" xfId="0" applyNumberFormat="1" applyFont="1" applyFill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5" fontId="0" fillId="0" borderId="13" xfId="0" applyNumberFormat="1" applyFont="1" applyBorder="1" applyAlignment="1">
      <alignment vertical="center"/>
    </xf>
    <xf numFmtId="165" fontId="0" fillId="4" borderId="17" xfId="0" applyNumberFormat="1" applyFont="1" applyFill="1" applyBorder="1" applyAlignment="1">
      <alignment vertical="center"/>
    </xf>
    <xf numFmtId="165" fontId="0" fillId="4" borderId="18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vertical="center"/>
    </xf>
    <xf numFmtId="164" fontId="0" fillId="3" borderId="29" xfId="0" applyNumberFormat="1" applyFont="1" applyFill="1" applyBorder="1" applyAlignment="1">
      <alignment vertical="center"/>
    </xf>
    <xf numFmtId="164" fontId="0" fillId="3" borderId="30" xfId="0" applyNumberFormat="1" applyFont="1" applyFill="1" applyBorder="1" applyAlignment="1">
      <alignment vertical="center"/>
    </xf>
    <xf numFmtId="0" fontId="0" fillId="3" borderId="2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0" fillId="5" borderId="23" xfId="0" applyNumberFormat="1" applyFont="1" applyFill="1" applyBorder="1" applyAlignment="1">
      <alignment vertical="center"/>
    </xf>
    <xf numFmtId="165" fontId="0" fillId="0" borderId="24" xfId="0" applyNumberFormat="1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" fontId="0" fillId="3" borderId="6" xfId="0" applyNumberFormat="1" applyFont="1" applyFill="1" applyBorder="1" applyAlignment="1">
      <alignment horizontal="center" vertical="center"/>
    </xf>
    <xf numFmtId="1" fontId="0" fillId="6" borderId="22" xfId="0" applyNumberFormat="1" applyFont="1" applyFill="1" applyBorder="1" applyAlignment="1">
      <alignment horizontal="center" vertical="center"/>
    </xf>
    <xf numFmtId="1" fontId="0" fillId="6" borderId="11" xfId="0" applyNumberFormat="1" applyFont="1" applyFill="1" applyBorder="1" applyAlignment="1">
      <alignment horizontal="center" vertical="center"/>
    </xf>
    <xf numFmtId="1" fontId="0" fillId="6" borderId="25" xfId="0" applyNumberFormat="1" applyFont="1" applyFill="1" applyBorder="1" applyAlignment="1">
      <alignment horizontal="center" vertical="center"/>
    </xf>
    <xf numFmtId="1" fontId="0" fillId="4" borderId="16" xfId="0" applyNumberFormat="1" applyFont="1" applyFill="1" applyBorder="1" applyAlignment="1">
      <alignment horizontal="center" vertical="center"/>
    </xf>
    <xf numFmtId="1" fontId="0" fillId="3" borderId="28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9" fontId="0" fillId="6" borderId="2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7" borderId="5" xfId="0" applyNumberFormat="1" applyFont="1" applyFill="1" applyBorder="1" applyAlignment="1">
      <alignment horizontal="left" vertical="center"/>
    </xf>
    <xf numFmtId="164" fontId="2" fillId="0" borderId="21" xfId="0" applyNumberFormat="1" applyFont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9" fontId="3" fillId="0" borderId="2" xfId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164" fontId="0" fillId="4" borderId="17" xfId="0" applyNumberFormat="1" applyFont="1" applyFill="1" applyBorder="1" applyAlignment="1">
      <alignment horizontal="right" vertical="center"/>
    </xf>
    <xf numFmtId="164" fontId="5" fillId="6" borderId="12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left" vertical="center"/>
    </xf>
    <xf numFmtId="1" fontId="8" fillId="8" borderId="2" xfId="0" applyNumberFormat="1" applyFont="1" applyFill="1" applyBorder="1" applyAlignment="1">
      <alignment horizontal="center" vertical="center"/>
    </xf>
    <xf numFmtId="165" fontId="8" fillId="8" borderId="3" xfId="0" applyNumberFormat="1" applyFont="1" applyFill="1" applyBorder="1" applyAlignment="1">
      <alignment vertical="center"/>
    </xf>
    <xf numFmtId="165" fontId="8" fillId="8" borderId="35" xfId="0" applyNumberFormat="1" applyFont="1" applyFill="1" applyBorder="1" applyAlignment="1">
      <alignment vertical="center"/>
    </xf>
    <xf numFmtId="165" fontId="0" fillId="0" borderId="13" xfId="0" applyNumberFormat="1" applyFont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left" vertical="center"/>
    </xf>
    <xf numFmtId="165" fontId="0" fillId="0" borderId="40" xfId="0" applyNumberFormat="1" applyFont="1" applyBorder="1" applyAlignment="1">
      <alignment vertical="center"/>
    </xf>
    <xf numFmtId="0" fontId="0" fillId="6" borderId="39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6" borderId="38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A3D0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zoomScale="80" zoomScaleNormal="80" workbookViewId="0">
      <pane ySplit="1" topLeftCell="A22" activePane="bottomLeft" state="frozen"/>
      <selection activeCell="C1" sqref="C1"/>
      <selection pane="bottomLeft" sqref="A1:F1"/>
    </sheetView>
  </sheetViews>
  <sheetFormatPr baseColWidth="10" defaultColWidth="9.140625" defaultRowHeight="15" outlineLevelRow="2" x14ac:dyDescent="0.25"/>
  <cols>
    <col min="1" max="1" width="24.5703125" style="30" customWidth="1"/>
    <col min="2" max="2" width="35" style="30" customWidth="1"/>
    <col min="3" max="3" width="53.5703125" style="4" customWidth="1"/>
    <col min="4" max="4" width="10.85546875" style="39" customWidth="1"/>
    <col min="5" max="5" width="20.140625" style="4" customWidth="1"/>
    <col min="6" max="6" width="30.140625" style="4" customWidth="1"/>
    <col min="7" max="16384" width="9.140625" style="4"/>
  </cols>
  <sheetData>
    <row r="1" spans="1:6" ht="25.5" thickBot="1" x14ac:dyDescent="0.3">
      <c r="A1" s="64" t="s">
        <v>130</v>
      </c>
      <c r="B1" s="65"/>
      <c r="C1" s="65"/>
      <c r="D1" s="65"/>
      <c r="E1" s="65"/>
      <c r="F1" s="65"/>
    </row>
    <row r="2" spans="1:6" ht="20.25" thickTop="1" thickBot="1" x14ac:dyDescent="0.3">
      <c r="A2" s="48" t="s">
        <v>24</v>
      </c>
      <c r="B2" s="49" t="s">
        <v>12</v>
      </c>
      <c r="C2" s="48" t="s">
        <v>25</v>
      </c>
      <c r="D2" s="50" t="s">
        <v>26</v>
      </c>
      <c r="E2" s="51" t="s">
        <v>27</v>
      </c>
      <c r="F2" s="52" t="s">
        <v>59</v>
      </c>
    </row>
    <row r="3" spans="1:6" ht="16.5" outlineLevel="2" thickTop="1" thickBot="1" x14ac:dyDescent="0.3">
      <c r="A3" s="5" t="s">
        <v>45</v>
      </c>
      <c r="B3" s="6"/>
      <c r="C3" s="7"/>
      <c r="D3" s="31"/>
      <c r="E3" s="8"/>
      <c r="F3" s="9"/>
    </row>
    <row r="4" spans="1:6" outlineLevel="2" x14ac:dyDescent="0.25">
      <c r="A4" s="66" t="s">
        <v>45</v>
      </c>
      <c r="B4" s="69" t="s">
        <v>69</v>
      </c>
      <c r="C4" s="10" t="s">
        <v>28</v>
      </c>
      <c r="D4" s="32">
        <v>1</v>
      </c>
      <c r="E4" s="47"/>
      <c r="F4" s="53">
        <f>D4*E4</f>
        <v>0</v>
      </c>
    </row>
    <row r="5" spans="1:6" outlineLevel="2" x14ac:dyDescent="0.25">
      <c r="A5" s="67"/>
      <c r="B5" s="70"/>
      <c r="C5" s="11" t="s">
        <v>29</v>
      </c>
      <c r="D5" s="33">
        <v>1</v>
      </c>
      <c r="E5" s="47"/>
      <c r="F5" s="53">
        <f t="shared" ref="F5:F7" si="0">D5*E5</f>
        <v>0</v>
      </c>
    </row>
    <row r="6" spans="1:6" outlineLevel="2" x14ac:dyDescent="0.25">
      <c r="A6" s="67"/>
      <c r="B6" s="70"/>
      <c r="C6" s="11" t="s">
        <v>30</v>
      </c>
      <c r="D6" s="33">
        <v>1</v>
      </c>
      <c r="E6" s="47"/>
      <c r="F6" s="53">
        <f t="shared" si="0"/>
        <v>0</v>
      </c>
    </row>
    <row r="7" spans="1:6" ht="15.75" outlineLevel="1" thickBot="1" x14ac:dyDescent="0.3">
      <c r="A7" s="67"/>
      <c r="B7" s="71"/>
      <c r="C7" s="11" t="s">
        <v>11</v>
      </c>
      <c r="D7" s="34"/>
      <c r="E7" s="47"/>
      <c r="F7" s="53">
        <f t="shared" si="0"/>
        <v>0</v>
      </c>
    </row>
    <row r="8" spans="1:6" ht="15.75" outlineLevel="2" thickBot="1" x14ac:dyDescent="0.3">
      <c r="A8" s="67"/>
      <c r="B8" s="1" t="str">
        <f>"Sous-total " &amp;B4</f>
        <v>Sous-total Maitrise d'œuvre</v>
      </c>
      <c r="C8" s="13"/>
      <c r="D8" s="35"/>
      <c r="E8" s="14"/>
      <c r="F8" s="15">
        <f>SUM(F4:F7)</f>
        <v>0</v>
      </c>
    </row>
    <row r="9" spans="1:6" outlineLevel="2" x14ac:dyDescent="0.25">
      <c r="A9" s="67"/>
      <c r="B9" s="72" t="s">
        <v>46</v>
      </c>
      <c r="C9" s="11" t="s">
        <v>31</v>
      </c>
      <c r="D9" s="33">
        <v>1</v>
      </c>
      <c r="E9" s="47"/>
      <c r="F9" s="53">
        <f>E9*D9</f>
        <v>0</v>
      </c>
    </row>
    <row r="10" spans="1:6" outlineLevel="2" x14ac:dyDescent="0.25">
      <c r="A10" s="67"/>
      <c r="B10" s="70"/>
      <c r="C10" s="11" t="s">
        <v>32</v>
      </c>
      <c r="D10" s="33">
        <v>1</v>
      </c>
      <c r="E10" s="47"/>
      <c r="F10" s="53">
        <f t="shared" ref="F10:F13" si="1">E10*D10</f>
        <v>0</v>
      </c>
    </row>
    <row r="11" spans="1:6" outlineLevel="2" x14ac:dyDescent="0.25">
      <c r="A11" s="67"/>
      <c r="B11" s="70"/>
      <c r="C11" s="11" t="s">
        <v>33</v>
      </c>
      <c r="D11" s="33">
        <v>1</v>
      </c>
      <c r="E11" s="47"/>
      <c r="F11" s="53">
        <f t="shared" si="1"/>
        <v>0</v>
      </c>
    </row>
    <row r="12" spans="1:6" ht="33" customHeight="1" outlineLevel="2" x14ac:dyDescent="0.25">
      <c r="A12" s="67"/>
      <c r="B12" s="70"/>
      <c r="C12" s="11" t="s">
        <v>34</v>
      </c>
      <c r="D12" s="33">
        <v>1</v>
      </c>
      <c r="E12" s="47"/>
      <c r="F12" s="53">
        <f t="shared" si="1"/>
        <v>0</v>
      </c>
    </row>
    <row r="13" spans="1:6" ht="15.75" outlineLevel="1" thickBot="1" x14ac:dyDescent="0.3">
      <c r="A13" s="67"/>
      <c r="B13" s="70"/>
      <c r="C13" s="55" t="s">
        <v>128</v>
      </c>
      <c r="D13" s="33"/>
      <c r="E13" s="47"/>
      <c r="F13" s="53">
        <f t="shared" si="1"/>
        <v>0</v>
      </c>
    </row>
    <row r="14" spans="1:6" ht="15.75" outlineLevel="2" thickBot="1" x14ac:dyDescent="0.3">
      <c r="A14" s="67"/>
      <c r="B14" s="1" t="str">
        <f>"Sous-total " &amp;B9</f>
        <v>Sous-total Travaux</v>
      </c>
      <c r="C14" s="13"/>
      <c r="D14" s="35"/>
      <c r="E14" s="46"/>
      <c r="F14" s="15">
        <f>SUM(F9:F13)</f>
        <v>0</v>
      </c>
    </row>
    <row r="15" spans="1:6" outlineLevel="2" x14ac:dyDescent="0.25">
      <c r="A15" s="67"/>
      <c r="B15" s="72" t="s">
        <v>49</v>
      </c>
      <c r="C15" s="11" t="s">
        <v>50</v>
      </c>
      <c r="D15" s="33">
        <v>3</v>
      </c>
      <c r="E15" s="47"/>
      <c r="F15" s="53">
        <f>D15*E15</f>
        <v>0</v>
      </c>
    </row>
    <row r="16" spans="1:6" ht="30" outlineLevel="2" x14ac:dyDescent="0.25">
      <c r="A16" s="67"/>
      <c r="B16" s="70"/>
      <c r="C16" s="55" t="s">
        <v>115</v>
      </c>
      <c r="D16" s="33">
        <v>1</v>
      </c>
      <c r="E16" s="47"/>
      <c r="F16" s="53">
        <f t="shared" ref="F16:F25" si="2">D16*E16</f>
        <v>0</v>
      </c>
    </row>
    <row r="17" spans="1:6" outlineLevel="2" x14ac:dyDescent="0.25">
      <c r="A17" s="67"/>
      <c r="B17" s="70"/>
      <c r="C17" s="11" t="s">
        <v>51</v>
      </c>
      <c r="D17" s="33">
        <v>13</v>
      </c>
      <c r="E17" s="47"/>
      <c r="F17" s="53">
        <f t="shared" si="2"/>
        <v>0</v>
      </c>
    </row>
    <row r="18" spans="1:6" outlineLevel="2" x14ac:dyDescent="0.25">
      <c r="A18" s="67"/>
      <c r="B18" s="70"/>
      <c r="C18" s="11" t="s">
        <v>52</v>
      </c>
      <c r="D18" s="33">
        <v>1</v>
      </c>
      <c r="E18" s="47"/>
      <c r="F18" s="53">
        <f t="shared" si="2"/>
        <v>0</v>
      </c>
    </row>
    <row r="19" spans="1:6" outlineLevel="2" x14ac:dyDescent="0.25">
      <c r="A19" s="67"/>
      <c r="B19" s="70"/>
      <c r="C19" s="11" t="s">
        <v>53</v>
      </c>
      <c r="D19" s="33">
        <v>1</v>
      </c>
      <c r="E19" s="47"/>
      <c r="F19" s="53">
        <f t="shared" si="2"/>
        <v>0</v>
      </c>
    </row>
    <row r="20" spans="1:6" outlineLevel="2" x14ac:dyDescent="0.25">
      <c r="A20" s="67"/>
      <c r="B20" s="70"/>
      <c r="C20" s="11" t="s">
        <v>54</v>
      </c>
      <c r="D20" s="33">
        <v>2</v>
      </c>
      <c r="E20" s="47"/>
      <c r="F20" s="53">
        <f t="shared" si="2"/>
        <v>0</v>
      </c>
    </row>
    <row r="21" spans="1:6" outlineLevel="2" x14ac:dyDescent="0.25">
      <c r="A21" s="67"/>
      <c r="B21" s="70"/>
      <c r="C21" s="11" t="s">
        <v>58</v>
      </c>
      <c r="D21" s="33">
        <v>1</v>
      </c>
      <c r="E21" s="47"/>
      <c r="F21" s="53">
        <f t="shared" si="2"/>
        <v>0</v>
      </c>
    </row>
    <row r="22" spans="1:6" outlineLevel="2" x14ac:dyDescent="0.25">
      <c r="A22" s="67"/>
      <c r="B22" s="70"/>
      <c r="C22" s="11" t="s">
        <v>55</v>
      </c>
      <c r="D22" s="33">
        <v>1</v>
      </c>
      <c r="E22" s="47"/>
      <c r="F22" s="53">
        <f t="shared" si="2"/>
        <v>0</v>
      </c>
    </row>
    <row r="23" spans="1:6" outlineLevel="2" x14ac:dyDescent="0.25">
      <c r="A23" s="67"/>
      <c r="B23" s="70"/>
      <c r="C23" s="11" t="s">
        <v>56</v>
      </c>
      <c r="D23" s="33">
        <v>1</v>
      </c>
      <c r="E23" s="47"/>
      <c r="F23" s="53">
        <f t="shared" si="2"/>
        <v>0</v>
      </c>
    </row>
    <row r="24" spans="1:6" outlineLevel="2" x14ac:dyDescent="0.25">
      <c r="A24" s="67"/>
      <c r="B24" s="70"/>
      <c r="C24" s="11" t="s">
        <v>57</v>
      </c>
      <c r="D24" s="33">
        <v>4</v>
      </c>
      <c r="E24" s="47"/>
      <c r="F24" s="53">
        <f t="shared" si="2"/>
        <v>0</v>
      </c>
    </row>
    <row r="25" spans="1:6" ht="15.75" outlineLevel="1" thickBot="1" x14ac:dyDescent="0.3">
      <c r="A25" s="67"/>
      <c r="B25" s="70"/>
      <c r="C25" s="55" t="s">
        <v>114</v>
      </c>
      <c r="D25" s="33">
        <v>1</v>
      </c>
      <c r="E25" s="47"/>
      <c r="F25" s="53">
        <f t="shared" si="2"/>
        <v>0</v>
      </c>
    </row>
    <row r="26" spans="1:6" ht="13.5" customHeight="1" outlineLevel="2" thickBot="1" x14ac:dyDescent="0.3">
      <c r="A26" s="67"/>
      <c r="B26" s="1" t="str">
        <f>"Sous-total " &amp;B15</f>
        <v>Sous-total Mobilier fabriqué</v>
      </c>
      <c r="C26" s="13"/>
      <c r="D26" s="35"/>
      <c r="E26" s="46"/>
      <c r="F26" s="15">
        <f>SUM(F15:F25)</f>
        <v>0</v>
      </c>
    </row>
    <row r="27" spans="1:6" ht="13.5" customHeight="1" outlineLevel="2" x14ac:dyDescent="0.25">
      <c r="A27" s="67"/>
      <c r="B27" s="72" t="s">
        <v>47</v>
      </c>
      <c r="C27" s="11" t="s">
        <v>0</v>
      </c>
      <c r="D27" s="33">
        <v>12</v>
      </c>
      <c r="E27" s="47"/>
      <c r="F27" s="53">
        <f>E27*D27</f>
        <v>0</v>
      </c>
    </row>
    <row r="28" spans="1:6" ht="13.5" customHeight="1" outlineLevel="2" x14ac:dyDescent="0.25">
      <c r="A28" s="67"/>
      <c r="B28" s="70"/>
      <c r="C28" s="11" t="s">
        <v>104</v>
      </c>
      <c r="D28" s="33">
        <v>4</v>
      </c>
      <c r="E28" s="47"/>
      <c r="F28" s="53">
        <f t="shared" ref="F28:F34" si="3">E28*D28</f>
        <v>0</v>
      </c>
    </row>
    <row r="29" spans="1:6" ht="13.5" customHeight="1" outlineLevel="2" x14ac:dyDescent="0.25">
      <c r="A29" s="67"/>
      <c r="B29" s="70"/>
      <c r="C29" s="11" t="s">
        <v>1</v>
      </c>
      <c r="D29" s="33">
        <v>40</v>
      </c>
      <c r="E29" s="47"/>
      <c r="F29" s="53">
        <f t="shared" si="3"/>
        <v>0</v>
      </c>
    </row>
    <row r="30" spans="1:6" ht="13.5" customHeight="1" outlineLevel="2" x14ac:dyDescent="0.25">
      <c r="A30" s="67"/>
      <c r="B30" s="70"/>
      <c r="C30" s="11" t="s">
        <v>2</v>
      </c>
      <c r="D30" s="33">
        <v>3</v>
      </c>
      <c r="E30" s="47"/>
      <c r="F30" s="53">
        <f t="shared" si="3"/>
        <v>0</v>
      </c>
    </row>
    <row r="31" spans="1:6" ht="13.5" customHeight="1" outlineLevel="2" x14ac:dyDescent="0.25">
      <c r="A31" s="67"/>
      <c r="B31" s="70"/>
      <c r="C31" s="11" t="s">
        <v>3</v>
      </c>
      <c r="D31" s="33">
        <v>11</v>
      </c>
      <c r="E31" s="47"/>
      <c r="F31" s="53">
        <f t="shared" si="3"/>
        <v>0</v>
      </c>
    </row>
    <row r="32" spans="1:6" ht="13.5" customHeight="1" outlineLevel="2" x14ac:dyDescent="0.25">
      <c r="A32" s="67"/>
      <c r="B32" s="70"/>
      <c r="C32" s="11" t="s">
        <v>4</v>
      </c>
      <c r="D32" s="33">
        <v>8</v>
      </c>
      <c r="E32" s="47"/>
      <c r="F32" s="53">
        <f t="shared" si="3"/>
        <v>0</v>
      </c>
    </row>
    <row r="33" spans="1:6" outlineLevel="2" x14ac:dyDescent="0.25">
      <c r="A33" s="67"/>
      <c r="B33" s="70"/>
      <c r="C33" s="11" t="s">
        <v>105</v>
      </c>
      <c r="D33" s="33"/>
      <c r="E33" s="47"/>
      <c r="F33" s="53">
        <f t="shared" si="3"/>
        <v>0</v>
      </c>
    </row>
    <row r="34" spans="1:6" ht="15.75" outlineLevel="1" thickBot="1" x14ac:dyDescent="0.3">
      <c r="A34" s="67"/>
      <c r="B34" s="71"/>
      <c r="C34" s="11" t="s">
        <v>11</v>
      </c>
      <c r="D34" s="33"/>
      <c r="E34" s="47"/>
      <c r="F34" s="53">
        <f t="shared" si="3"/>
        <v>0</v>
      </c>
    </row>
    <row r="35" spans="1:6" ht="15.75" outlineLevel="2" thickBot="1" x14ac:dyDescent="0.3">
      <c r="A35" s="67"/>
      <c r="B35" s="1" t="str">
        <f>"Sous-total " &amp;B27</f>
        <v>Sous-total Mobilier acheté</v>
      </c>
      <c r="C35" s="13"/>
      <c r="D35" s="35"/>
      <c r="E35" s="14"/>
      <c r="F35" s="15">
        <f>SUM(F27:F34)</f>
        <v>0</v>
      </c>
    </row>
    <row r="36" spans="1:6" outlineLevel="2" x14ac:dyDescent="0.25">
      <c r="A36" s="67"/>
      <c r="B36" s="72" t="s">
        <v>70</v>
      </c>
      <c r="C36" s="11"/>
      <c r="D36" s="33"/>
      <c r="E36" s="47"/>
      <c r="F36" s="53">
        <f>D36*E36</f>
        <v>0</v>
      </c>
    </row>
    <row r="37" spans="1:6" outlineLevel="2" x14ac:dyDescent="0.25">
      <c r="A37" s="67"/>
      <c r="B37" s="70"/>
      <c r="C37" s="11"/>
      <c r="D37" s="33"/>
      <c r="E37" s="47"/>
      <c r="F37" s="53">
        <f t="shared" ref="F37:F38" si="4">D37*E37</f>
        <v>0</v>
      </c>
    </row>
    <row r="38" spans="1:6" ht="15.75" outlineLevel="1" thickBot="1" x14ac:dyDescent="0.3">
      <c r="A38" s="67"/>
      <c r="B38" s="71"/>
      <c r="C38" s="11"/>
      <c r="D38" s="33"/>
      <c r="E38" s="47"/>
      <c r="F38" s="53">
        <f t="shared" si="4"/>
        <v>0</v>
      </c>
    </row>
    <row r="39" spans="1:6" ht="21" customHeight="1" thickBot="1" x14ac:dyDescent="0.3">
      <c r="A39" s="68"/>
      <c r="B39" s="1" t="str">
        <f>"Sous-total " &amp;B36</f>
        <v>Sous-total Divers</v>
      </c>
      <c r="C39" s="13"/>
      <c r="D39" s="35"/>
      <c r="E39" s="18"/>
      <c r="F39" s="19">
        <f>SUM(F36:F38)</f>
        <v>0</v>
      </c>
    </row>
    <row r="40" spans="1:6" ht="15.75" thickBot="1" x14ac:dyDescent="0.3">
      <c r="A40" s="73" t="s">
        <v>48</v>
      </c>
      <c r="B40" s="74"/>
      <c r="C40" s="74"/>
      <c r="D40" s="74"/>
      <c r="E40" s="75"/>
      <c r="F40" s="41">
        <f>F8+F14+F26+F35+F39</f>
        <v>0</v>
      </c>
    </row>
    <row r="41" spans="1:6" ht="16.5" outlineLevel="2" thickTop="1" thickBot="1" x14ac:dyDescent="0.3">
      <c r="A41" s="20" t="s">
        <v>10</v>
      </c>
      <c r="B41" s="21"/>
      <c r="C41" s="7"/>
      <c r="D41" s="31"/>
      <c r="E41" s="8"/>
      <c r="F41" s="23"/>
    </row>
    <row r="42" spans="1:6" outlineLevel="2" x14ac:dyDescent="0.25">
      <c r="A42" s="67" t="s">
        <v>75</v>
      </c>
      <c r="B42" s="76" t="s">
        <v>39</v>
      </c>
      <c r="C42" s="54" t="s">
        <v>14</v>
      </c>
      <c r="D42" s="33">
        <v>11</v>
      </c>
      <c r="E42" s="47"/>
      <c r="F42" s="53">
        <f>D42*E42</f>
        <v>0</v>
      </c>
    </row>
    <row r="43" spans="1:6" outlineLevel="2" x14ac:dyDescent="0.25">
      <c r="A43" s="67"/>
      <c r="B43" s="77"/>
      <c r="C43" s="54" t="s">
        <v>5</v>
      </c>
      <c r="D43" s="33">
        <v>11</v>
      </c>
      <c r="E43" s="47"/>
      <c r="F43" s="53">
        <f t="shared" ref="F43:F68" si="5">D43*E43</f>
        <v>0</v>
      </c>
    </row>
    <row r="44" spans="1:6" outlineLevel="2" x14ac:dyDescent="0.25">
      <c r="A44" s="67"/>
      <c r="B44" s="77"/>
      <c r="C44" s="54" t="s">
        <v>15</v>
      </c>
      <c r="D44" s="33">
        <v>3</v>
      </c>
      <c r="E44" s="47"/>
      <c r="F44" s="53">
        <f t="shared" si="5"/>
        <v>0</v>
      </c>
    </row>
    <row r="45" spans="1:6" outlineLevel="2" x14ac:dyDescent="0.25">
      <c r="A45" s="67"/>
      <c r="B45" s="77"/>
      <c r="C45" s="54" t="s">
        <v>16</v>
      </c>
      <c r="D45" s="33">
        <v>14</v>
      </c>
      <c r="E45" s="47"/>
      <c r="F45" s="53">
        <f t="shared" si="5"/>
        <v>0</v>
      </c>
    </row>
    <row r="46" spans="1:6" outlineLevel="2" x14ac:dyDescent="0.25">
      <c r="A46" s="67"/>
      <c r="B46" s="77"/>
      <c r="C46" s="54" t="s">
        <v>6</v>
      </c>
      <c r="D46" s="33">
        <v>14</v>
      </c>
      <c r="E46" s="47"/>
      <c r="F46" s="53">
        <f t="shared" si="5"/>
        <v>0</v>
      </c>
    </row>
    <row r="47" spans="1:6" outlineLevel="2" x14ac:dyDescent="0.25">
      <c r="A47" s="67"/>
      <c r="B47" s="77"/>
      <c r="C47" s="54" t="s">
        <v>17</v>
      </c>
      <c r="D47" s="33">
        <v>1</v>
      </c>
      <c r="E47" s="47"/>
      <c r="F47" s="53">
        <f t="shared" si="5"/>
        <v>0</v>
      </c>
    </row>
    <row r="48" spans="1:6" outlineLevel="2" x14ac:dyDescent="0.25">
      <c r="A48" s="67"/>
      <c r="B48" s="77"/>
      <c r="C48" s="54" t="s">
        <v>18</v>
      </c>
      <c r="D48" s="33">
        <v>1</v>
      </c>
      <c r="E48" s="47"/>
      <c r="F48" s="53">
        <f t="shared" si="5"/>
        <v>0</v>
      </c>
    </row>
    <row r="49" spans="1:6" outlineLevel="2" x14ac:dyDescent="0.25">
      <c r="A49" s="67"/>
      <c r="B49" s="77"/>
      <c r="C49" s="54" t="s">
        <v>40</v>
      </c>
      <c r="D49" s="33">
        <v>1</v>
      </c>
      <c r="E49" s="47"/>
      <c r="F49" s="53">
        <f t="shared" si="5"/>
        <v>0</v>
      </c>
    </row>
    <row r="50" spans="1:6" outlineLevel="2" x14ac:dyDescent="0.25">
      <c r="A50" s="67"/>
      <c r="B50" s="77"/>
      <c r="C50" s="54" t="s">
        <v>41</v>
      </c>
      <c r="D50" s="33">
        <v>3</v>
      </c>
      <c r="E50" s="47"/>
      <c r="F50" s="53">
        <f t="shared" si="5"/>
        <v>0</v>
      </c>
    </row>
    <row r="51" spans="1:6" outlineLevel="2" x14ac:dyDescent="0.25">
      <c r="A51" s="67"/>
      <c r="B51" s="77"/>
      <c r="C51" s="54" t="s">
        <v>19</v>
      </c>
      <c r="D51" s="33">
        <v>1</v>
      </c>
      <c r="E51" s="47"/>
      <c r="F51" s="53">
        <f t="shared" si="5"/>
        <v>0</v>
      </c>
    </row>
    <row r="52" spans="1:6" outlineLevel="2" x14ac:dyDescent="0.25">
      <c r="A52" s="67"/>
      <c r="B52" s="77"/>
      <c r="C52" s="54" t="s">
        <v>20</v>
      </c>
      <c r="D52" s="33">
        <v>1</v>
      </c>
      <c r="E52" s="47"/>
      <c r="F52" s="53">
        <f t="shared" si="5"/>
        <v>0</v>
      </c>
    </row>
    <row r="53" spans="1:6" outlineLevel="2" x14ac:dyDescent="0.25">
      <c r="A53" s="67"/>
      <c r="B53" s="77"/>
      <c r="C53" s="54" t="s">
        <v>21</v>
      </c>
      <c r="D53" s="33">
        <v>1</v>
      </c>
      <c r="E53" s="47"/>
      <c r="F53" s="53">
        <f t="shared" si="5"/>
        <v>0</v>
      </c>
    </row>
    <row r="54" spans="1:6" outlineLevel="2" x14ac:dyDescent="0.25">
      <c r="A54" s="67"/>
      <c r="B54" s="77"/>
      <c r="C54" s="54" t="s">
        <v>42</v>
      </c>
      <c r="D54" s="33">
        <v>1</v>
      </c>
      <c r="E54" s="47"/>
      <c r="F54" s="53">
        <f t="shared" si="5"/>
        <v>0</v>
      </c>
    </row>
    <row r="55" spans="1:6" outlineLevel="2" x14ac:dyDescent="0.25">
      <c r="A55" s="67"/>
      <c r="B55" s="77"/>
      <c r="C55" s="54" t="s">
        <v>22</v>
      </c>
      <c r="D55" s="33">
        <v>1</v>
      </c>
      <c r="E55" s="47"/>
      <c r="F55" s="53">
        <f t="shared" si="5"/>
        <v>0</v>
      </c>
    </row>
    <row r="56" spans="1:6" outlineLevel="2" x14ac:dyDescent="0.25">
      <c r="A56" s="67"/>
      <c r="B56" s="77"/>
      <c r="C56" s="54" t="s">
        <v>7</v>
      </c>
      <c r="D56" s="33">
        <v>11</v>
      </c>
      <c r="E56" s="47"/>
      <c r="F56" s="53">
        <f t="shared" si="5"/>
        <v>0</v>
      </c>
    </row>
    <row r="57" spans="1:6" outlineLevel="2" x14ac:dyDescent="0.25">
      <c r="A57" s="67"/>
      <c r="B57" s="77"/>
      <c r="C57" s="54" t="s">
        <v>8</v>
      </c>
      <c r="D57" s="33">
        <v>11</v>
      </c>
      <c r="E57" s="47"/>
      <c r="F57" s="53">
        <f t="shared" si="5"/>
        <v>0</v>
      </c>
    </row>
    <row r="58" spans="1:6" outlineLevel="2" x14ac:dyDescent="0.25">
      <c r="A58" s="67"/>
      <c r="B58" s="77"/>
      <c r="C58" s="54" t="s">
        <v>60</v>
      </c>
      <c r="D58" s="33">
        <v>12</v>
      </c>
      <c r="E58" s="47"/>
      <c r="F58" s="53">
        <f t="shared" si="5"/>
        <v>0</v>
      </c>
    </row>
    <row r="59" spans="1:6" outlineLevel="2" x14ac:dyDescent="0.25">
      <c r="A59" s="67"/>
      <c r="B59" s="77"/>
      <c r="C59" s="54" t="s">
        <v>65</v>
      </c>
      <c r="D59" s="33">
        <v>1</v>
      </c>
      <c r="E59" s="47"/>
      <c r="F59" s="53">
        <f t="shared" si="5"/>
        <v>0</v>
      </c>
    </row>
    <row r="60" spans="1:6" outlineLevel="2" x14ac:dyDescent="0.25">
      <c r="A60" s="67"/>
      <c r="B60" s="77"/>
      <c r="C60" s="54" t="s">
        <v>61</v>
      </c>
      <c r="D60" s="33">
        <v>1</v>
      </c>
      <c r="E60" s="47"/>
      <c r="F60" s="53">
        <f t="shared" si="5"/>
        <v>0</v>
      </c>
    </row>
    <row r="61" spans="1:6" outlineLevel="2" x14ac:dyDescent="0.25">
      <c r="A61" s="67"/>
      <c r="B61" s="77"/>
      <c r="C61" s="54" t="s">
        <v>62</v>
      </c>
      <c r="D61" s="33">
        <v>1</v>
      </c>
      <c r="E61" s="47"/>
      <c r="F61" s="53">
        <f t="shared" si="5"/>
        <v>0</v>
      </c>
    </row>
    <row r="62" spans="1:6" outlineLevel="2" x14ac:dyDescent="0.25">
      <c r="A62" s="67"/>
      <c r="B62" s="77"/>
      <c r="C62" s="54" t="s">
        <v>63</v>
      </c>
      <c r="D62" s="33">
        <v>3</v>
      </c>
      <c r="E62" s="47"/>
      <c r="F62" s="53">
        <f t="shared" si="5"/>
        <v>0</v>
      </c>
    </row>
    <row r="63" spans="1:6" outlineLevel="2" x14ac:dyDescent="0.25">
      <c r="A63" s="67"/>
      <c r="B63" s="77"/>
      <c r="C63" s="54" t="s">
        <v>64</v>
      </c>
      <c r="D63" s="33">
        <v>1</v>
      </c>
      <c r="E63" s="47"/>
      <c r="F63" s="53">
        <f t="shared" si="5"/>
        <v>0</v>
      </c>
    </row>
    <row r="64" spans="1:6" outlineLevel="2" x14ac:dyDescent="0.25">
      <c r="A64" s="67"/>
      <c r="B64" s="77"/>
      <c r="C64" s="54" t="s">
        <v>112</v>
      </c>
      <c r="D64" s="33">
        <v>1</v>
      </c>
      <c r="E64" s="47"/>
      <c r="F64" s="53">
        <f t="shared" si="5"/>
        <v>0</v>
      </c>
    </row>
    <row r="65" spans="1:6" outlineLevel="2" x14ac:dyDescent="0.25">
      <c r="A65" s="67"/>
      <c r="B65" s="77"/>
      <c r="C65" s="54" t="s">
        <v>113</v>
      </c>
      <c r="D65" s="33">
        <v>4</v>
      </c>
      <c r="E65" s="47"/>
      <c r="F65" s="53">
        <f t="shared" si="5"/>
        <v>0</v>
      </c>
    </row>
    <row r="66" spans="1:6" outlineLevel="2" x14ac:dyDescent="0.25">
      <c r="A66" s="67"/>
      <c r="B66" s="77"/>
      <c r="C66" s="54" t="s">
        <v>110</v>
      </c>
      <c r="D66" s="33">
        <v>1</v>
      </c>
      <c r="E66" s="47"/>
      <c r="F66" s="53">
        <f t="shared" si="5"/>
        <v>0</v>
      </c>
    </row>
    <row r="67" spans="1:6" outlineLevel="2" x14ac:dyDescent="0.25">
      <c r="A67" s="67"/>
      <c r="B67" s="77"/>
      <c r="C67" s="54" t="s">
        <v>126</v>
      </c>
      <c r="D67" s="33">
        <v>1</v>
      </c>
      <c r="E67" s="47"/>
      <c r="F67" s="53">
        <f t="shared" si="5"/>
        <v>0</v>
      </c>
    </row>
    <row r="68" spans="1:6" outlineLevel="2" x14ac:dyDescent="0.25">
      <c r="A68" s="67"/>
      <c r="B68" s="77"/>
      <c r="C68" s="54" t="s">
        <v>127</v>
      </c>
      <c r="D68" s="33">
        <v>3</v>
      </c>
      <c r="E68" s="47"/>
      <c r="F68" s="53">
        <f t="shared" si="5"/>
        <v>0</v>
      </c>
    </row>
    <row r="69" spans="1:6" ht="15.75" outlineLevel="1" thickBot="1" x14ac:dyDescent="0.3">
      <c r="A69" s="67"/>
      <c r="B69" s="78"/>
      <c r="C69" s="11" t="s">
        <v>11</v>
      </c>
      <c r="D69" s="33"/>
      <c r="E69" s="47"/>
      <c r="F69" s="57"/>
    </row>
    <row r="70" spans="1:6" ht="15.75" outlineLevel="2" thickBot="1" x14ac:dyDescent="0.3">
      <c r="A70" s="67"/>
      <c r="B70" s="1" t="str">
        <f>"Sous-total " &amp;B42</f>
        <v>Sous-total Equipements informatiques</v>
      </c>
      <c r="C70" s="13"/>
      <c r="D70" s="35"/>
      <c r="E70" s="14"/>
      <c r="F70" s="15">
        <f>SUM(F42:F69)</f>
        <v>0</v>
      </c>
    </row>
    <row r="71" spans="1:6" outlineLevel="2" x14ac:dyDescent="0.25">
      <c r="A71" s="67"/>
      <c r="B71" s="69" t="s">
        <v>66</v>
      </c>
      <c r="C71" s="11" t="s">
        <v>67</v>
      </c>
      <c r="D71" s="33">
        <v>1</v>
      </c>
      <c r="E71" s="47"/>
      <c r="F71" s="16">
        <f>D71*E71</f>
        <v>0</v>
      </c>
    </row>
    <row r="72" spans="1:6" ht="15.75" outlineLevel="1" thickBot="1" x14ac:dyDescent="0.3">
      <c r="A72" s="67"/>
      <c r="B72" s="70"/>
      <c r="C72" s="11" t="s">
        <v>11</v>
      </c>
      <c r="D72" s="33"/>
      <c r="E72" s="47"/>
      <c r="F72" s="53">
        <f t="shared" ref="F72" si="6">D72*E72</f>
        <v>0</v>
      </c>
    </row>
    <row r="73" spans="1:6" ht="15.75" outlineLevel="2" thickBot="1" x14ac:dyDescent="0.3">
      <c r="A73" s="67"/>
      <c r="B73" s="1" t="str">
        <f>"Sous-total " &amp;B71</f>
        <v>Sous-total Installation Informatique</v>
      </c>
      <c r="C73" s="13"/>
      <c r="D73" s="35"/>
      <c r="E73" s="14"/>
      <c r="F73" s="15">
        <f>SUM(F71:F72)</f>
        <v>0</v>
      </c>
    </row>
    <row r="74" spans="1:6" outlineLevel="2" x14ac:dyDescent="0.25">
      <c r="A74" s="67"/>
      <c r="B74" s="72" t="s">
        <v>70</v>
      </c>
      <c r="C74" s="11"/>
      <c r="D74" s="33"/>
      <c r="E74" s="47"/>
      <c r="F74" s="53">
        <f>D74*E74</f>
        <v>0</v>
      </c>
    </row>
    <row r="75" spans="1:6" outlineLevel="2" x14ac:dyDescent="0.25">
      <c r="A75" s="67"/>
      <c r="B75" s="70"/>
      <c r="C75" s="11"/>
      <c r="D75" s="33"/>
      <c r="E75" s="47"/>
      <c r="F75" s="53">
        <f t="shared" ref="F75:F76" si="7">D75*E75</f>
        <v>0</v>
      </c>
    </row>
    <row r="76" spans="1:6" ht="15.75" outlineLevel="1" thickBot="1" x14ac:dyDescent="0.3">
      <c r="A76" s="67"/>
      <c r="B76" s="71"/>
      <c r="C76" s="11"/>
      <c r="D76" s="33"/>
      <c r="E76" s="47"/>
      <c r="F76" s="53">
        <f t="shared" si="7"/>
        <v>0</v>
      </c>
    </row>
    <row r="77" spans="1:6" ht="24" customHeight="1" thickBot="1" x14ac:dyDescent="0.3">
      <c r="A77" s="68"/>
      <c r="B77" s="1" t="str">
        <f>"Sous-total " &amp;B74</f>
        <v>Sous-total Divers</v>
      </c>
      <c r="C77" s="13"/>
      <c r="D77" s="35"/>
      <c r="E77" s="18"/>
      <c r="F77" s="19">
        <f>SUM(F74:F76)</f>
        <v>0</v>
      </c>
    </row>
    <row r="78" spans="1:6" ht="15.75" thickBot="1" x14ac:dyDescent="0.3">
      <c r="A78" s="61" t="s">
        <v>37</v>
      </c>
      <c r="B78" s="62"/>
      <c r="C78" s="62"/>
      <c r="D78" s="62"/>
      <c r="E78" s="63"/>
      <c r="F78" s="41">
        <f>F70+F73+F77</f>
        <v>0</v>
      </c>
    </row>
    <row r="79" spans="1:6" ht="16.5" outlineLevel="2" thickTop="1" thickBot="1" x14ac:dyDescent="0.3">
      <c r="A79" s="5" t="s">
        <v>9</v>
      </c>
      <c r="B79" s="24"/>
      <c r="C79" s="21"/>
      <c r="D79" s="36"/>
      <c r="E79" s="22"/>
      <c r="F79" s="23"/>
    </row>
    <row r="80" spans="1:6" outlineLevel="2" x14ac:dyDescent="0.25">
      <c r="A80" s="85" t="s">
        <v>9</v>
      </c>
      <c r="B80" s="88" t="s">
        <v>93</v>
      </c>
      <c r="C80" s="11" t="s">
        <v>71</v>
      </c>
      <c r="D80" s="33">
        <v>50</v>
      </c>
      <c r="E80" s="47"/>
      <c r="F80" s="53">
        <f t="shared" ref="F80:F93" si="8">D80*E80</f>
        <v>0</v>
      </c>
    </row>
    <row r="81" spans="1:6" outlineLevel="2" x14ac:dyDescent="0.25">
      <c r="A81" s="86"/>
      <c r="B81" s="89"/>
      <c r="C81" s="11" t="s">
        <v>68</v>
      </c>
      <c r="D81" s="33">
        <v>50</v>
      </c>
      <c r="E81" s="47"/>
      <c r="F81" s="53">
        <f t="shared" si="8"/>
        <v>0</v>
      </c>
    </row>
    <row r="82" spans="1:6" outlineLevel="2" x14ac:dyDescent="0.25">
      <c r="A82" s="86"/>
      <c r="B82" s="89"/>
      <c r="C82" s="11" t="s">
        <v>94</v>
      </c>
      <c r="D82" s="33">
        <v>50</v>
      </c>
      <c r="E82" s="47"/>
      <c r="F82" s="53">
        <f t="shared" si="8"/>
        <v>0</v>
      </c>
    </row>
    <row r="83" spans="1:6" outlineLevel="2" x14ac:dyDescent="0.25">
      <c r="A83" s="86"/>
      <c r="B83" s="89"/>
      <c r="C83" s="11" t="s">
        <v>95</v>
      </c>
      <c r="D83" s="33">
        <v>120</v>
      </c>
      <c r="E83" s="47"/>
      <c r="F83" s="53">
        <f t="shared" si="8"/>
        <v>0</v>
      </c>
    </row>
    <row r="84" spans="1:6" outlineLevel="2" x14ac:dyDescent="0.25">
      <c r="A84" s="86"/>
      <c r="B84" s="89"/>
      <c r="C84" s="11" t="s">
        <v>96</v>
      </c>
      <c r="D84" s="33">
        <v>1000</v>
      </c>
      <c r="E84" s="47"/>
      <c r="F84" s="53">
        <f t="shared" si="8"/>
        <v>0</v>
      </c>
    </row>
    <row r="85" spans="1:6" outlineLevel="2" x14ac:dyDescent="0.25">
      <c r="A85" s="86"/>
      <c r="B85" s="89"/>
      <c r="C85" s="11" t="s">
        <v>97</v>
      </c>
      <c r="D85" s="33">
        <v>500</v>
      </c>
      <c r="E85" s="47"/>
      <c r="F85" s="53">
        <f t="shared" si="8"/>
        <v>0</v>
      </c>
    </row>
    <row r="86" spans="1:6" outlineLevel="2" x14ac:dyDescent="0.25">
      <c r="A86" s="86"/>
      <c r="B86" s="89"/>
      <c r="C86" s="11" t="s">
        <v>98</v>
      </c>
      <c r="D86" s="33">
        <v>200</v>
      </c>
      <c r="E86" s="47"/>
      <c r="F86" s="53">
        <f t="shared" si="8"/>
        <v>0</v>
      </c>
    </row>
    <row r="87" spans="1:6" outlineLevel="2" x14ac:dyDescent="0.25">
      <c r="A87" s="86"/>
      <c r="B87" s="89"/>
      <c r="C87" s="11" t="s">
        <v>99</v>
      </c>
      <c r="D87" s="33">
        <v>600</v>
      </c>
      <c r="E87" s="47"/>
      <c r="F87" s="53">
        <f t="shared" si="8"/>
        <v>0</v>
      </c>
    </row>
    <row r="88" spans="1:6" outlineLevel="2" x14ac:dyDescent="0.25">
      <c r="A88" s="86"/>
      <c r="B88" s="89"/>
      <c r="C88" s="11" t="s">
        <v>118</v>
      </c>
      <c r="D88" s="33">
        <v>2</v>
      </c>
      <c r="E88" s="47"/>
      <c r="F88" s="53">
        <f t="shared" si="8"/>
        <v>0</v>
      </c>
    </row>
    <row r="89" spans="1:6" outlineLevel="2" x14ac:dyDescent="0.25">
      <c r="A89" s="86"/>
      <c r="B89" s="89"/>
      <c r="C89" s="11" t="s">
        <v>100</v>
      </c>
      <c r="D89" s="33">
        <v>1</v>
      </c>
      <c r="E89" s="47"/>
      <c r="F89" s="53">
        <f t="shared" si="8"/>
        <v>0</v>
      </c>
    </row>
    <row r="90" spans="1:6" outlineLevel="2" x14ac:dyDescent="0.25">
      <c r="A90" s="86"/>
      <c r="B90" s="89"/>
      <c r="C90" s="11" t="s">
        <v>116</v>
      </c>
      <c r="D90" s="33">
        <v>500</v>
      </c>
      <c r="E90" s="47"/>
      <c r="F90" s="53">
        <f t="shared" si="8"/>
        <v>0</v>
      </c>
    </row>
    <row r="91" spans="1:6" outlineLevel="2" x14ac:dyDescent="0.25">
      <c r="A91" s="86"/>
      <c r="B91" s="89"/>
      <c r="C91" s="11" t="s">
        <v>119</v>
      </c>
      <c r="D91" s="33">
        <v>1000</v>
      </c>
      <c r="E91" s="47"/>
      <c r="F91" s="53">
        <f t="shared" si="8"/>
        <v>0</v>
      </c>
    </row>
    <row r="92" spans="1:6" outlineLevel="2" x14ac:dyDescent="0.25">
      <c r="A92" s="86"/>
      <c r="B92" s="89"/>
      <c r="C92" s="11" t="s">
        <v>117</v>
      </c>
      <c r="D92" s="33">
        <v>500</v>
      </c>
      <c r="E92" s="47"/>
      <c r="F92" s="53">
        <f t="shared" si="8"/>
        <v>0</v>
      </c>
    </row>
    <row r="93" spans="1:6" ht="15.75" outlineLevel="1" thickBot="1" x14ac:dyDescent="0.3">
      <c r="A93" s="86"/>
      <c r="B93" s="90"/>
      <c r="C93" s="11" t="s">
        <v>11</v>
      </c>
      <c r="D93" s="33"/>
      <c r="E93" s="47"/>
      <c r="F93" s="53">
        <f t="shared" si="8"/>
        <v>0</v>
      </c>
    </row>
    <row r="94" spans="1:6" ht="15.75" outlineLevel="2" thickBot="1" x14ac:dyDescent="0.3">
      <c r="A94" s="86"/>
      <c r="B94" s="1" t="str">
        <f>"Sous-total " &amp;B80</f>
        <v>Sous-total Support de communication de base</v>
      </c>
      <c r="C94" s="13"/>
      <c r="D94" s="35"/>
      <c r="E94" s="14"/>
      <c r="F94" s="15">
        <f>SUM(F80:F93)</f>
        <v>0</v>
      </c>
    </row>
    <row r="95" spans="1:6" outlineLevel="2" x14ac:dyDescent="0.25">
      <c r="A95" s="86"/>
      <c r="B95" s="88" t="s">
        <v>106</v>
      </c>
      <c r="C95" s="11" t="s">
        <v>101</v>
      </c>
      <c r="D95" s="33">
        <v>100</v>
      </c>
      <c r="E95" s="47"/>
      <c r="F95" s="53">
        <f t="shared" ref="F95:F101" si="9">D95*E95</f>
        <v>0</v>
      </c>
    </row>
    <row r="96" spans="1:6" outlineLevel="2" x14ac:dyDescent="0.25">
      <c r="A96" s="86"/>
      <c r="B96" s="89"/>
      <c r="C96" s="11" t="s">
        <v>102</v>
      </c>
      <c r="D96" s="33">
        <v>50</v>
      </c>
      <c r="E96" s="47"/>
      <c r="F96" s="53">
        <f t="shared" si="9"/>
        <v>0</v>
      </c>
    </row>
    <row r="97" spans="1:6" outlineLevel="2" x14ac:dyDescent="0.25">
      <c r="A97" s="86"/>
      <c r="B97" s="89"/>
      <c r="C97" s="11" t="s">
        <v>103</v>
      </c>
      <c r="D97" s="33">
        <v>500</v>
      </c>
      <c r="E97" s="47"/>
      <c r="F97" s="53">
        <f t="shared" si="9"/>
        <v>0</v>
      </c>
    </row>
    <row r="98" spans="1:6" outlineLevel="2" x14ac:dyDescent="0.25">
      <c r="A98" s="86"/>
      <c r="B98" s="89"/>
      <c r="C98" s="11" t="s">
        <v>122</v>
      </c>
      <c r="D98" s="33">
        <v>500</v>
      </c>
      <c r="E98" s="47"/>
      <c r="F98" s="53">
        <f t="shared" si="9"/>
        <v>0</v>
      </c>
    </row>
    <row r="99" spans="1:6" outlineLevel="2" x14ac:dyDescent="0.25">
      <c r="A99" s="86"/>
      <c r="B99" s="89"/>
      <c r="C99" s="11" t="s">
        <v>123</v>
      </c>
      <c r="D99" s="33">
        <v>1000</v>
      </c>
      <c r="E99" s="47"/>
      <c r="F99" s="53">
        <f t="shared" si="9"/>
        <v>0</v>
      </c>
    </row>
    <row r="100" spans="1:6" outlineLevel="2" x14ac:dyDescent="0.25">
      <c r="A100" s="86"/>
      <c r="B100" s="89"/>
      <c r="C100" s="11" t="s">
        <v>129</v>
      </c>
      <c r="D100" s="33">
        <v>1000</v>
      </c>
      <c r="E100" s="47"/>
      <c r="F100" s="53">
        <f t="shared" si="9"/>
        <v>0</v>
      </c>
    </row>
    <row r="101" spans="1:6" ht="15.75" outlineLevel="1" thickBot="1" x14ac:dyDescent="0.3">
      <c r="A101" s="86"/>
      <c r="B101" s="90"/>
      <c r="C101" s="11" t="s">
        <v>11</v>
      </c>
      <c r="D101" s="33"/>
      <c r="E101" s="47"/>
      <c r="F101" s="53">
        <f t="shared" si="9"/>
        <v>0</v>
      </c>
    </row>
    <row r="102" spans="1:6" ht="15.75" outlineLevel="2" thickBot="1" x14ac:dyDescent="0.3">
      <c r="A102" s="86"/>
      <c r="B102" s="1" t="str">
        <f>"Sous-total " &amp;B95</f>
        <v>Sous-total Support de communication de base pour les ambassadeurs</v>
      </c>
      <c r="C102" s="13"/>
      <c r="D102" s="35"/>
      <c r="E102" s="14"/>
      <c r="F102" s="15">
        <f>SUM(F95:F101)</f>
        <v>0</v>
      </c>
    </row>
    <row r="103" spans="1:6" outlineLevel="2" x14ac:dyDescent="0.25">
      <c r="A103" s="86"/>
      <c r="B103" s="72" t="s">
        <v>70</v>
      </c>
      <c r="C103" s="11"/>
      <c r="D103" s="33"/>
      <c r="E103" s="47"/>
      <c r="F103" s="53">
        <f>D103*E103</f>
        <v>0</v>
      </c>
    </row>
    <row r="104" spans="1:6" outlineLevel="2" x14ac:dyDescent="0.25">
      <c r="A104" s="86"/>
      <c r="B104" s="70"/>
      <c r="C104" s="11"/>
      <c r="D104" s="33"/>
      <c r="E104" s="47"/>
      <c r="F104" s="53">
        <f t="shared" ref="F104:F105" si="10">D104*E104</f>
        <v>0</v>
      </c>
    </row>
    <row r="105" spans="1:6" ht="15.75" outlineLevel="1" thickBot="1" x14ac:dyDescent="0.3">
      <c r="A105" s="86"/>
      <c r="B105" s="71"/>
      <c r="C105" s="11"/>
      <c r="D105" s="33"/>
      <c r="E105" s="47"/>
      <c r="F105" s="53">
        <f t="shared" si="10"/>
        <v>0</v>
      </c>
    </row>
    <row r="106" spans="1:6" ht="27.75" customHeight="1" thickBot="1" x14ac:dyDescent="0.3">
      <c r="A106" s="87"/>
      <c r="B106" s="1" t="str">
        <f>"Sous-total "&amp; B103</f>
        <v>Sous-total Divers</v>
      </c>
      <c r="C106" s="13"/>
      <c r="D106" s="35"/>
      <c r="E106" s="18"/>
      <c r="F106" s="19">
        <f>SUM(F103:F105)</f>
        <v>0</v>
      </c>
    </row>
    <row r="107" spans="1:6" ht="15.75" thickBot="1" x14ac:dyDescent="0.3">
      <c r="A107" s="61" t="s">
        <v>38</v>
      </c>
      <c r="B107" s="62"/>
      <c r="C107" s="62"/>
      <c r="D107" s="62"/>
      <c r="E107" s="63"/>
      <c r="F107" s="41">
        <f>F94+F102+F106</f>
        <v>0</v>
      </c>
    </row>
    <row r="108" spans="1:6" ht="16.5" outlineLevel="2" thickTop="1" thickBot="1" x14ac:dyDescent="0.3">
      <c r="A108" s="5" t="s">
        <v>43</v>
      </c>
      <c r="B108" s="24"/>
      <c r="C108" s="21"/>
      <c r="D108" s="36"/>
      <c r="E108" s="22"/>
      <c r="F108" s="23"/>
    </row>
    <row r="109" spans="1:6" outlineLevel="2" x14ac:dyDescent="0.25">
      <c r="A109" s="66" t="s">
        <v>43</v>
      </c>
      <c r="B109" s="72" t="s">
        <v>73</v>
      </c>
      <c r="C109" s="11" t="s">
        <v>44</v>
      </c>
      <c r="D109" s="32">
        <v>1</v>
      </c>
      <c r="E109" s="47"/>
      <c r="F109" s="53">
        <f>D109*E109</f>
        <v>0</v>
      </c>
    </row>
    <row r="110" spans="1:6" outlineLevel="2" x14ac:dyDescent="0.25">
      <c r="A110" s="67"/>
      <c r="B110" s="70"/>
      <c r="C110" s="11" t="s">
        <v>78</v>
      </c>
      <c r="D110" s="33">
        <v>200</v>
      </c>
      <c r="E110" s="47"/>
      <c r="F110" s="53">
        <f t="shared" ref="F110:F116" si="11">D110*E110</f>
        <v>0</v>
      </c>
    </row>
    <row r="111" spans="1:6" outlineLevel="2" x14ac:dyDescent="0.25">
      <c r="A111" s="67"/>
      <c r="B111" s="70"/>
      <c r="C111" s="11" t="s">
        <v>82</v>
      </c>
      <c r="D111" s="33">
        <v>10</v>
      </c>
      <c r="E111" s="47"/>
      <c r="F111" s="53">
        <f t="shared" si="11"/>
        <v>0</v>
      </c>
    </row>
    <row r="112" spans="1:6" outlineLevel="2" x14ac:dyDescent="0.25">
      <c r="A112" s="67"/>
      <c r="B112" s="70"/>
      <c r="C112" s="11" t="s">
        <v>79</v>
      </c>
      <c r="D112" s="33">
        <v>1</v>
      </c>
      <c r="E112" s="47"/>
      <c r="F112" s="53">
        <f t="shared" si="11"/>
        <v>0</v>
      </c>
    </row>
    <row r="113" spans="1:6" outlineLevel="2" x14ac:dyDescent="0.25">
      <c r="A113" s="67"/>
      <c r="B113" s="70"/>
      <c r="C113" s="11" t="s">
        <v>80</v>
      </c>
      <c r="D113" s="33">
        <v>200</v>
      </c>
      <c r="E113" s="47"/>
      <c r="F113" s="53">
        <f t="shared" si="11"/>
        <v>0</v>
      </c>
    </row>
    <row r="114" spans="1:6" outlineLevel="2" x14ac:dyDescent="0.25">
      <c r="A114" s="67"/>
      <c r="B114" s="70"/>
      <c r="C114" s="11" t="s">
        <v>83</v>
      </c>
      <c r="D114" s="33">
        <v>1</v>
      </c>
      <c r="E114" s="47"/>
      <c r="F114" s="53">
        <f t="shared" si="11"/>
        <v>0</v>
      </c>
    </row>
    <row r="115" spans="1:6" outlineLevel="2" x14ac:dyDescent="0.25">
      <c r="A115" s="67"/>
      <c r="B115" s="70"/>
      <c r="C115" s="11" t="s">
        <v>81</v>
      </c>
      <c r="D115" s="33">
        <v>4</v>
      </c>
      <c r="E115" s="47"/>
      <c r="F115" s="53">
        <f t="shared" si="11"/>
        <v>0</v>
      </c>
    </row>
    <row r="116" spans="1:6" ht="15.75" outlineLevel="1" thickBot="1" x14ac:dyDescent="0.3">
      <c r="A116" s="67"/>
      <c r="B116" s="71"/>
      <c r="C116" s="11" t="s">
        <v>11</v>
      </c>
      <c r="D116" s="34"/>
      <c r="E116" s="47"/>
      <c r="F116" s="53">
        <f t="shared" si="11"/>
        <v>0</v>
      </c>
    </row>
    <row r="117" spans="1:6" ht="15.75" outlineLevel="2" thickBot="1" x14ac:dyDescent="0.3">
      <c r="A117" s="67"/>
      <c r="B117" s="1" t="str">
        <f>"Sous-total "&amp; B109</f>
        <v>Sous-total Prestations externes</v>
      </c>
      <c r="C117" s="13"/>
      <c r="D117" s="35"/>
      <c r="E117" s="14"/>
      <c r="F117" s="15">
        <f>SUM(F109:F116)</f>
        <v>0</v>
      </c>
    </row>
    <row r="118" spans="1:6" outlineLevel="2" x14ac:dyDescent="0.25">
      <c r="A118" s="67"/>
      <c r="B118" s="72" t="s">
        <v>9</v>
      </c>
      <c r="C118" s="11" t="s">
        <v>84</v>
      </c>
      <c r="D118" s="33">
        <v>1</v>
      </c>
      <c r="E118" s="47"/>
      <c r="F118" s="53">
        <f>D118*E118</f>
        <v>0</v>
      </c>
    </row>
    <row r="119" spans="1:6" outlineLevel="2" x14ac:dyDescent="0.25">
      <c r="A119" s="67"/>
      <c r="B119" s="70"/>
      <c r="C119" s="11" t="s">
        <v>86</v>
      </c>
      <c r="D119" s="33">
        <v>4</v>
      </c>
      <c r="E119" s="47"/>
      <c r="F119" s="53">
        <f t="shared" ref="F119:F128" si="12">D119*E119</f>
        <v>0</v>
      </c>
    </row>
    <row r="120" spans="1:6" outlineLevel="2" x14ac:dyDescent="0.25">
      <c r="A120" s="67"/>
      <c r="B120" s="70"/>
      <c r="C120" s="11" t="s">
        <v>85</v>
      </c>
      <c r="D120" s="33">
        <v>4</v>
      </c>
      <c r="E120" s="47"/>
      <c r="F120" s="53">
        <f t="shared" si="12"/>
        <v>0</v>
      </c>
    </row>
    <row r="121" spans="1:6" outlineLevel="2" x14ac:dyDescent="0.25">
      <c r="A121" s="67"/>
      <c r="B121" s="70"/>
      <c r="C121" s="11" t="s">
        <v>87</v>
      </c>
      <c r="D121" s="33">
        <v>20</v>
      </c>
      <c r="E121" s="47"/>
      <c r="F121" s="53">
        <f t="shared" si="12"/>
        <v>0</v>
      </c>
    </row>
    <row r="122" spans="1:6" outlineLevel="2" x14ac:dyDescent="0.25">
      <c r="A122" s="67"/>
      <c r="B122" s="70"/>
      <c r="C122" s="11" t="s">
        <v>121</v>
      </c>
      <c r="D122" s="33">
        <v>300</v>
      </c>
      <c r="E122" s="47"/>
      <c r="F122" s="53">
        <f t="shared" si="12"/>
        <v>0</v>
      </c>
    </row>
    <row r="123" spans="1:6" outlineLevel="2" x14ac:dyDescent="0.25">
      <c r="A123" s="67"/>
      <c r="B123" s="70"/>
      <c r="C123" s="11" t="s">
        <v>124</v>
      </c>
      <c r="D123" s="33">
        <v>300</v>
      </c>
      <c r="E123" s="47"/>
      <c r="F123" s="53">
        <f t="shared" si="12"/>
        <v>0</v>
      </c>
    </row>
    <row r="124" spans="1:6" outlineLevel="2" x14ac:dyDescent="0.25">
      <c r="A124" s="67"/>
      <c r="B124" s="70"/>
      <c r="C124" s="11" t="s">
        <v>88</v>
      </c>
      <c r="D124" s="33">
        <v>1000</v>
      </c>
      <c r="E124" s="47"/>
      <c r="F124" s="53">
        <f t="shared" si="12"/>
        <v>0</v>
      </c>
    </row>
    <row r="125" spans="1:6" outlineLevel="2" x14ac:dyDescent="0.25">
      <c r="A125" s="67"/>
      <c r="B125" s="70"/>
      <c r="C125" s="11" t="s">
        <v>125</v>
      </c>
      <c r="D125" s="33">
        <v>150</v>
      </c>
      <c r="E125" s="47"/>
      <c r="F125" s="53">
        <f t="shared" si="12"/>
        <v>0</v>
      </c>
    </row>
    <row r="126" spans="1:6" outlineLevel="2" x14ac:dyDescent="0.25">
      <c r="A126" s="67"/>
      <c r="B126" s="70"/>
      <c r="C126" s="11" t="s">
        <v>90</v>
      </c>
      <c r="D126" s="33">
        <v>1</v>
      </c>
      <c r="E126" s="47"/>
      <c r="F126" s="53">
        <f t="shared" si="12"/>
        <v>0</v>
      </c>
    </row>
    <row r="127" spans="1:6" outlineLevel="2" x14ac:dyDescent="0.25">
      <c r="A127" s="67"/>
      <c r="B127" s="70"/>
      <c r="C127" s="11" t="s">
        <v>120</v>
      </c>
      <c r="D127" s="33">
        <v>1</v>
      </c>
      <c r="E127" s="47"/>
      <c r="F127" s="53">
        <f t="shared" si="12"/>
        <v>0</v>
      </c>
    </row>
    <row r="128" spans="1:6" ht="15.75" outlineLevel="1" thickBot="1" x14ac:dyDescent="0.3">
      <c r="A128" s="67"/>
      <c r="B128" s="71"/>
      <c r="C128" s="11" t="s">
        <v>11</v>
      </c>
      <c r="D128" s="33"/>
      <c r="E128" s="47"/>
      <c r="F128" s="53">
        <f t="shared" si="12"/>
        <v>0</v>
      </c>
    </row>
    <row r="129" spans="1:6" ht="15.75" outlineLevel="2" thickBot="1" x14ac:dyDescent="0.3">
      <c r="A129" s="67"/>
      <c r="B129" s="56" t="str">
        <f>"Sous-total "&amp; B118</f>
        <v>Sous-total Communication</v>
      </c>
      <c r="C129" s="13"/>
      <c r="D129" s="35"/>
      <c r="E129" s="18"/>
      <c r="F129" s="19">
        <f>SUM(F118:F128)</f>
        <v>0</v>
      </c>
    </row>
    <row r="130" spans="1:6" outlineLevel="2" x14ac:dyDescent="0.25">
      <c r="A130" s="91"/>
      <c r="B130" s="72" t="s">
        <v>70</v>
      </c>
      <c r="C130" s="11" t="s">
        <v>89</v>
      </c>
      <c r="D130" s="33">
        <v>3</v>
      </c>
      <c r="E130" s="47"/>
      <c r="F130" s="53">
        <f>D130*E130</f>
        <v>0</v>
      </c>
    </row>
    <row r="131" spans="1:6" outlineLevel="2" x14ac:dyDescent="0.25">
      <c r="A131" s="91"/>
      <c r="B131" s="70"/>
      <c r="C131" s="11" t="s">
        <v>91</v>
      </c>
      <c r="D131" s="33">
        <v>1</v>
      </c>
      <c r="E131" s="47"/>
      <c r="F131" s="53">
        <f t="shared" ref="F131:F136" si="13">D131*E131</f>
        <v>0</v>
      </c>
    </row>
    <row r="132" spans="1:6" outlineLevel="2" x14ac:dyDescent="0.25">
      <c r="A132" s="91"/>
      <c r="B132" s="70"/>
      <c r="C132" s="11" t="s">
        <v>92</v>
      </c>
      <c r="D132" s="33">
        <v>1</v>
      </c>
      <c r="E132" s="47"/>
      <c r="F132" s="53">
        <f t="shared" si="13"/>
        <v>0</v>
      </c>
    </row>
    <row r="133" spans="1:6" outlineLevel="1" x14ac:dyDescent="0.25">
      <c r="A133" s="91"/>
      <c r="B133" s="70"/>
      <c r="C133" s="11" t="s">
        <v>107</v>
      </c>
      <c r="D133" s="33">
        <v>10</v>
      </c>
      <c r="E133" s="47"/>
      <c r="F133" s="53">
        <f t="shared" si="13"/>
        <v>0</v>
      </c>
    </row>
    <row r="134" spans="1:6" outlineLevel="1" x14ac:dyDescent="0.25">
      <c r="A134" s="91"/>
      <c r="B134" s="70"/>
      <c r="C134" s="11" t="s">
        <v>108</v>
      </c>
      <c r="D134" s="33">
        <v>3</v>
      </c>
      <c r="E134" s="47"/>
      <c r="F134" s="53">
        <f t="shared" si="13"/>
        <v>0</v>
      </c>
    </row>
    <row r="135" spans="1:6" outlineLevel="1" x14ac:dyDescent="0.25">
      <c r="A135" s="91"/>
      <c r="B135" s="70"/>
      <c r="C135" s="11" t="s">
        <v>111</v>
      </c>
      <c r="D135" s="33">
        <v>1</v>
      </c>
      <c r="E135" s="47"/>
      <c r="F135" s="53">
        <f t="shared" si="13"/>
        <v>0</v>
      </c>
    </row>
    <row r="136" spans="1:6" ht="15.75" outlineLevel="1" thickBot="1" x14ac:dyDescent="0.3">
      <c r="A136" s="91"/>
      <c r="B136" s="70"/>
      <c r="C136" s="11" t="s">
        <v>109</v>
      </c>
      <c r="D136" s="33">
        <v>1</v>
      </c>
      <c r="E136" s="47"/>
      <c r="F136" s="53">
        <f t="shared" si="13"/>
        <v>0</v>
      </c>
    </row>
    <row r="137" spans="1:6" ht="25.5" customHeight="1" thickBot="1" x14ac:dyDescent="0.3">
      <c r="A137" s="68"/>
      <c r="B137" s="56" t="str">
        <f>"Sous-total "&amp; B130</f>
        <v>Sous-total Divers</v>
      </c>
      <c r="C137" s="13"/>
      <c r="D137" s="35"/>
      <c r="E137" s="18"/>
      <c r="F137" s="19">
        <f>SUM(F130:F132)</f>
        <v>0</v>
      </c>
    </row>
    <row r="138" spans="1:6" s="26" customFormat="1" ht="19.5" thickBot="1" x14ac:dyDescent="0.3">
      <c r="A138" s="61" t="s">
        <v>72</v>
      </c>
      <c r="B138" s="62"/>
      <c r="C138" s="62"/>
      <c r="D138" s="62"/>
      <c r="E138" s="63"/>
      <c r="F138" s="41">
        <f>F117+F129+F137</f>
        <v>0</v>
      </c>
    </row>
    <row r="139" spans="1:6" ht="20.25" outlineLevel="2" thickTop="1" thickBot="1" x14ac:dyDescent="0.3">
      <c r="A139" s="25" t="s">
        <v>35</v>
      </c>
      <c r="B139" s="25"/>
      <c r="C139" s="25"/>
      <c r="D139" s="37"/>
      <c r="E139" s="25"/>
      <c r="F139" s="40">
        <f>F40+F78+F107+F138</f>
        <v>0</v>
      </c>
    </row>
    <row r="140" spans="1:6" ht="15.75" thickBot="1" x14ac:dyDescent="0.3">
      <c r="A140" s="59" t="s">
        <v>36</v>
      </c>
      <c r="B140" s="60" t="s">
        <v>13</v>
      </c>
      <c r="C140" s="10" t="s">
        <v>23</v>
      </c>
      <c r="D140" s="38">
        <v>0.15</v>
      </c>
      <c r="E140" s="27"/>
      <c r="F140" s="28">
        <f>F139*D140</f>
        <v>0</v>
      </c>
    </row>
    <row r="141" spans="1:6" ht="20.25" thickTop="1" thickBot="1" x14ac:dyDescent="0.3">
      <c r="A141" s="79" t="s">
        <v>74</v>
      </c>
      <c r="B141" s="80"/>
      <c r="C141" s="80"/>
      <c r="D141" s="80"/>
      <c r="E141" s="81"/>
      <c r="F141" s="29">
        <f>F139+F140</f>
        <v>0</v>
      </c>
    </row>
    <row r="142" spans="1:6" ht="20.25" thickTop="1" thickBot="1" x14ac:dyDescent="0.3">
      <c r="A142" s="82" t="s">
        <v>76</v>
      </c>
      <c r="B142" s="83"/>
      <c r="C142" s="84"/>
      <c r="D142" s="44">
        <v>0.2</v>
      </c>
      <c r="E142" s="42"/>
      <c r="F142" s="43">
        <f>F141*D142</f>
        <v>0</v>
      </c>
    </row>
    <row r="143" spans="1:6" ht="20.25" thickTop="1" thickBot="1" x14ac:dyDescent="0.3">
      <c r="A143" s="79" t="s">
        <v>77</v>
      </c>
      <c r="B143" s="80"/>
      <c r="C143" s="80"/>
      <c r="D143" s="80"/>
      <c r="E143" s="81"/>
      <c r="F143" s="29">
        <f>F141+F142</f>
        <v>0</v>
      </c>
    </row>
    <row r="144" spans="1:6" ht="15.75" thickTop="1" x14ac:dyDescent="0.25"/>
  </sheetData>
  <mergeCells count="26">
    <mergeCell ref="A138:E138"/>
    <mergeCell ref="A141:E141"/>
    <mergeCell ref="A142:C142"/>
    <mergeCell ref="A143:E143"/>
    <mergeCell ref="A80:A106"/>
    <mergeCell ref="B80:B93"/>
    <mergeCell ref="B95:B101"/>
    <mergeCell ref="B103:B105"/>
    <mergeCell ref="A107:E107"/>
    <mergeCell ref="A109:A137"/>
    <mergeCell ref="B109:B116"/>
    <mergeCell ref="B118:B128"/>
    <mergeCell ref="B130:B136"/>
    <mergeCell ref="A78:E78"/>
    <mergeCell ref="A1:F1"/>
    <mergeCell ref="A4:A39"/>
    <mergeCell ref="B4:B7"/>
    <mergeCell ref="B9:B13"/>
    <mergeCell ref="B15:B25"/>
    <mergeCell ref="B27:B34"/>
    <mergeCell ref="B36:B38"/>
    <mergeCell ref="A40:E40"/>
    <mergeCell ref="A42:A77"/>
    <mergeCell ref="B42:B69"/>
    <mergeCell ref="B71:B72"/>
    <mergeCell ref="B74:B76"/>
  </mergeCells>
  <pageMargins left="0.59055118110236227" right="0.59055118110236227" top="0.59055118110236227" bottom="0.59055118110236227" header="0.31496062992125984" footer="0.31496062992125984"/>
  <pageSetup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O16" sqref="O16"/>
    </sheetView>
  </sheetViews>
  <sheetFormatPr baseColWidth="10" defaultColWidth="9.140625" defaultRowHeight="15" outlineLevelRow="2" x14ac:dyDescent="0.25"/>
  <cols>
    <col min="1" max="1" width="24.5703125" style="30" customWidth="1"/>
    <col min="2" max="2" width="35" style="30" customWidth="1"/>
    <col min="3" max="3" width="53.5703125" style="4" customWidth="1"/>
    <col min="4" max="4" width="10.85546875" style="39" customWidth="1"/>
    <col min="5" max="5" width="20.140625" style="4" customWidth="1"/>
    <col min="6" max="6" width="30.140625" style="4" customWidth="1"/>
    <col min="7" max="16384" width="9.140625" style="4"/>
  </cols>
  <sheetData>
    <row r="1" spans="1:6" ht="25.5" thickBot="1" x14ac:dyDescent="0.3">
      <c r="A1" s="64" t="s">
        <v>131</v>
      </c>
      <c r="B1" s="65"/>
      <c r="C1" s="65"/>
      <c r="D1" s="65"/>
      <c r="E1" s="65"/>
      <c r="F1" s="65"/>
    </row>
    <row r="2" spans="1:6" ht="20.25" thickTop="1" thickBot="1" x14ac:dyDescent="0.3">
      <c r="A2" s="48" t="s">
        <v>24</v>
      </c>
      <c r="B2" s="49" t="s">
        <v>12</v>
      </c>
      <c r="C2" s="48" t="s">
        <v>25</v>
      </c>
      <c r="D2" s="50" t="s">
        <v>26</v>
      </c>
      <c r="E2" s="51" t="s">
        <v>27</v>
      </c>
      <c r="F2" s="52" t="s">
        <v>59</v>
      </c>
    </row>
    <row r="3" spans="1:6" ht="16.5" outlineLevel="2" thickTop="1" thickBot="1" x14ac:dyDescent="0.3">
      <c r="A3" s="5" t="s">
        <v>45</v>
      </c>
      <c r="B3" s="6"/>
      <c r="C3" s="7"/>
      <c r="D3" s="31"/>
      <c r="E3" s="8"/>
      <c r="F3" s="9"/>
    </row>
    <row r="4" spans="1:6" outlineLevel="2" x14ac:dyDescent="0.25">
      <c r="A4" s="66" t="s">
        <v>45</v>
      </c>
      <c r="B4" s="69" t="s">
        <v>69</v>
      </c>
      <c r="C4" s="10" t="s">
        <v>28</v>
      </c>
      <c r="D4" s="32">
        <v>1</v>
      </c>
      <c r="E4" s="47">
        <v>75000</v>
      </c>
      <c r="F4" s="53">
        <f>D4*E4</f>
        <v>75000</v>
      </c>
    </row>
    <row r="5" spans="1:6" outlineLevel="2" x14ac:dyDescent="0.25">
      <c r="A5" s="67"/>
      <c r="B5" s="70"/>
      <c r="C5" s="11" t="s">
        <v>29</v>
      </c>
      <c r="D5" s="33">
        <v>1</v>
      </c>
      <c r="E5" s="47">
        <v>4200</v>
      </c>
      <c r="F5" s="53">
        <f t="shared" ref="F5:F7" si="0">D5*E5</f>
        <v>4200</v>
      </c>
    </row>
    <row r="6" spans="1:6" outlineLevel="2" x14ac:dyDescent="0.25">
      <c r="A6" s="67"/>
      <c r="B6" s="70"/>
      <c r="C6" s="11" t="s">
        <v>30</v>
      </c>
      <c r="D6" s="33">
        <v>1</v>
      </c>
      <c r="E6" s="47">
        <v>49950</v>
      </c>
      <c r="F6" s="53">
        <f t="shared" si="0"/>
        <v>49950</v>
      </c>
    </row>
    <row r="7" spans="1:6" ht="15.75" outlineLevel="1" thickBot="1" x14ac:dyDescent="0.3">
      <c r="A7" s="67"/>
      <c r="B7" s="71"/>
      <c r="C7" s="11" t="s">
        <v>11</v>
      </c>
      <c r="D7" s="34"/>
      <c r="E7" s="47"/>
      <c r="F7" s="53">
        <f t="shared" si="0"/>
        <v>0</v>
      </c>
    </row>
    <row r="8" spans="1:6" ht="15.75" outlineLevel="2" thickBot="1" x14ac:dyDescent="0.3">
      <c r="A8" s="67"/>
      <c r="B8" s="1" t="str">
        <f>"Sous-total " &amp;B4</f>
        <v>Sous-total Maitrise d'œuvre</v>
      </c>
      <c r="C8" s="13"/>
      <c r="D8" s="35"/>
      <c r="E8" s="14"/>
      <c r="F8" s="15">
        <f>SUM(F4:F7)</f>
        <v>129150</v>
      </c>
    </row>
    <row r="9" spans="1:6" outlineLevel="2" x14ac:dyDescent="0.25">
      <c r="A9" s="67"/>
      <c r="B9" s="72" t="s">
        <v>46</v>
      </c>
      <c r="C9" s="11" t="s">
        <v>31</v>
      </c>
      <c r="D9" s="33">
        <v>1</v>
      </c>
      <c r="E9" s="47">
        <v>152000</v>
      </c>
      <c r="F9" s="53">
        <f>E9*D9</f>
        <v>152000</v>
      </c>
    </row>
    <row r="10" spans="1:6" outlineLevel="2" x14ac:dyDescent="0.25">
      <c r="A10" s="67"/>
      <c r="B10" s="70"/>
      <c r="C10" s="11" t="s">
        <v>32</v>
      </c>
      <c r="D10" s="33">
        <v>1</v>
      </c>
      <c r="E10" s="47">
        <v>2000</v>
      </c>
      <c r="F10" s="53">
        <f t="shared" ref="F10:F13" si="1">E10*D10</f>
        <v>2000</v>
      </c>
    </row>
    <row r="11" spans="1:6" outlineLevel="2" x14ac:dyDescent="0.25">
      <c r="A11" s="67"/>
      <c r="B11" s="70"/>
      <c r="C11" s="11" t="s">
        <v>33</v>
      </c>
      <c r="D11" s="33">
        <v>1</v>
      </c>
      <c r="E11" s="47">
        <v>17000</v>
      </c>
      <c r="F11" s="53">
        <f t="shared" si="1"/>
        <v>17000</v>
      </c>
    </row>
    <row r="12" spans="1:6" ht="33" customHeight="1" outlineLevel="2" x14ac:dyDescent="0.25">
      <c r="A12" s="67"/>
      <c r="B12" s="70"/>
      <c r="C12" s="11" t="s">
        <v>34</v>
      </c>
      <c r="D12" s="33">
        <v>1</v>
      </c>
      <c r="E12" s="47">
        <v>410000</v>
      </c>
      <c r="F12" s="53">
        <f t="shared" si="1"/>
        <v>410000</v>
      </c>
    </row>
    <row r="13" spans="1:6" ht="15.75" outlineLevel="1" thickBot="1" x14ac:dyDescent="0.3">
      <c r="A13" s="67"/>
      <c r="B13" s="70"/>
      <c r="C13" s="55" t="s">
        <v>128</v>
      </c>
      <c r="D13" s="33"/>
      <c r="E13" s="47"/>
      <c r="F13" s="53">
        <f t="shared" si="1"/>
        <v>0</v>
      </c>
    </row>
    <row r="14" spans="1:6" ht="15.75" outlineLevel="2" thickBot="1" x14ac:dyDescent="0.3">
      <c r="A14" s="67"/>
      <c r="B14" s="1" t="str">
        <f>"Sous-total " &amp;B9</f>
        <v>Sous-total Travaux</v>
      </c>
      <c r="C14" s="13"/>
      <c r="D14" s="35"/>
      <c r="E14" s="46"/>
      <c r="F14" s="15">
        <f>SUM(F9:F13)</f>
        <v>581000</v>
      </c>
    </row>
    <row r="15" spans="1:6" outlineLevel="2" x14ac:dyDescent="0.25">
      <c r="A15" s="67"/>
      <c r="B15" s="72" t="s">
        <v>49</v>
      </c>
      <c r="C15" s="11" t="s">
        <v>50</v>
      </c>
      <c r="D15" s="33">
        <v>3</v>
      </c>
      <c r="E15" s="47">
        <v>6950</v>
      </c>
      <c r="F15" s="53">
        <f>D15*E15</f>
        <v>20850</v>
      </c>
    </row>
    <row r="16" spans="1:6" ht="30" outlineLevel="2" x14ac:dyDescent="0.25">
      <c r="A16" s="67"/>
      <c r="B16" s="70"/>
      <c r="C16" s="55" t="s">
        <v>115</v>
      </c>
      <c r="D16" s="33">
        <v>1</v>
      </c>
      <c r="E16" s="47">
        <v>3500</v>
      </c>
      <c r="F16" s="53">
        <f t="shared" ref="F16:F25" si="2">D16*E16</f>
        <v>3500</v>
      </c>
    </row>
    <row r="17" spans="1:6" outlineLevel="2" x14ac:dyDescent="0.25">
      <c r="A17" s="67"/>
      <c r="B17" s="70"/>
      <c r="C17" s="11" t="s">
        <v>51</v>
      </c>
      <c r="D17" s="33">
        <v>13</v>
      </c>
      <c r="E17" s="47">
        <v>2700</v>
      </c>
      <c r="F17" s="53">
        <f t="shared" si="2"/>
        <v>35100</v>
      </c>
    </row>
    <row r="18" spans="1:6" outlineLevel="2" x14ac:dyDescent="0.25">
      <c r="A18" s="67"/>
      <c r="B18" s="70"/>
      <c r="C18" s="11" t="s">
        <v>52</v>
      </c>
      <c r="D18" s="33">
        <v>1</v>
      </c>
      <c r="E18" s="47">
        <v>52500</v>
      </c>
      <c r="F18" s="53">
        <f t="shared" si="2"/>
        <v>52500</v>
      </c>
    </row>
    <row r="19" spans="1:6" outlineLevel="2" x14ac:dyDescent="0.25">
      <c r="A19" s="67"/>
      <c r="B19" s="70"/>
      <c r="C19" s="11" t="s">
        <v>53</v>
      </c>
      <c r="D19" s="33">
        <v>1</v>
      </c>
      <c r="E19" s="47">
        <v>12000</v>
      </c>
      <c r="F19" s="53">
        <f t="shared" si="2"/>
        <v>12000</v>
      </c>
    </row>
    <row r="20" spans="1:6" outlineLevel="2" x14ac:dyDescent="0.25">
      <c r="A20" s="67"/>
      <c r="B20" s="70"/>
      <c r="C20" s="11" t="s">
        <v>54</v>
      </c>
      <c r="D20" s="33">
        <v>2</v>
      </c>
      <c r="E20" s="47">
        <v>2700</v>
      </c>
      <c r="F20" s="53">
        <f t="shared" si="2"/>
        <v>5400</v>
      </c>
    </row>
    <row r="21" spans="1:6" outlineLevel="2" x14ac:dyDescent="0.25">
      <c r="A21" s="67"/>
      <c r="B21" s="70"/>
      <c r="C21" s="11" t="s">
        <v>58</v>
      </c>
      <c r="D21" s="33">
        <v>1</v>
      </c>
      <c r="E21" s="47">
        <v>44500</v>
      </c>
      <c r="F21" s="53">
        <f t="shared" si="2"/>
        <v>44500</v>
      </c>
    </row>
    <row r="22" spans="1:6" outlineLevel="2" x14ac:dyDescent="0.25">
      <c r="A22" s="67"/>
      <c r="B22" s="70"/>
      <c r="C22" s="11" t="s">
        <v>55</v>
      </c>
      <c r="D22" s="33">
        <v>1</v>
      </c>
      <c r="E22" s="47">
        <v>6000</v>
      </c>
      <c r="F22" s="53">
        <f t="shared" si="2"/>
        <v>6000</v>
      </c>
    </row>
    <row r="23" spans="1:6" outlineLevel="2" x14ac:dyDescent="0.25">
      <c r="A23" s="67"/>
      <c r="B23" s="70"/>
      <c r="C23" s="11" t="s">
        <v>56</v>
      </c>
      <c r="D23" s="33">
        <v>1</v>
      </c>
      <c r="E23" s="47">
        <v>300</v>
      </c>
      <c r="F23" s="53">
        <f t="shared" si="2"/>
        <v>300</v>
      </c>
    </row>
    <row r="24" spans="1:6" outlineLevel="2" x14ac:dyDescent="0.25">
      <c r="A24" s="67"/>
      <c r="B24" s="70"/>
      <c r="C24" s="11" t="s">
        <v>57</v>
      </c>
      <c r="D24" s="33">
        <v>4</v>
      </c>
      <c r="E24" s="47">
        <v>2000</v>
      </c>
      <c r="F24" s="53">
        <f t="shared" si="2"/>
        <v>8000</v>
      </c>
    </row>
    <row r="25" spans="1:6" ht="15.75" outlineLevel="1" thickBot="1" x14ac:dyDescent="0.3">
      <c r="A25" s="67"/>
      <c r="B25" s="70"/>
      <c r="C25" s="55" t="s">
        <v>114</v>
      </c>
      <c r="D25" s="33">
        <v>1</v>
      </c>
      <c r="E25" s="47">
        <v>7137</v>
      </c>
      <c r="F25" s="53">
        <f t="shared" si="2"/>
        <v>7137</v>
      </c>
    </row>
    <row r="26" spans="1:6" ht="13.5" customHeight="1" outlineLevel="2" thickBot="1" x14ac:dyDescent="0.3">
      <c r="A26" s="67"/>
      <c r="B26" s="1" t="str">
        <f>"Sous-total " &amp;B15</f>
        <v>Sous-total Mobilier fabriqué</v>
      </c>
      <c r="C26" s="13"/>
      <c r="D26" s="35"/>
      <c r="E26" s="46"/>
      <c r="F26" s="15">
        <f>SUM(F15:F25)</f>
        <v>195287</v>
      </c>
    </row>
    <row r="27" spans="1:6" ht="13.5" customHeight="1" outlineLevel="2" x14ac:dyDescent="0.25">
      <c r="A27" s="67"/>
      <c r="B27" s="72" t="s">
        <v>47</v>
      </c>
      <c r="C27" s="11" t="s">
        <v>0</v>
      </c>
      <c r="D27" s="33">
        <v>12</v>
      </c>
      <c r="E27" s="47">
        <v>559</v>
      </c>
      <c r="F27" s="53">
        <f>E27*D27</f>
        <v>6708</v>
      </c>
    </row>
    <row r="28" spans="1:6" ht="13.5" customHeight="1" outlineLevel="2" x14ac:dyDescent="0.25">
      <c r="A28" s="67"/>
      <c r="B28" s="70"/>
      <c r="C28" s="11" t="s">
        <v>104</v>
      </c>
      <c r="D28" s="33">
        <v>4</v>
      </c>
      <c r="E28" s="47">
        <v>990</v>
      </c>
      <c r="F28" s="53">
        <f t="shared" ref="F28:F34" si="3">E28*D28</f>
        <v>3960</v>
      </c>
    </row>
    <row r="29" spans="1:6" ht="13.5" customHeight="1" outlineLevel="2" x14ac:dyDescent="0.25">
      <c r="A29" s="67"/>
      <c r="B29" s="70"/>
      <c r="C29" s="11" t="s">
        <v>1</v>
      </c>
      <c r="D29" s="33">
        <v>40</v>
      </c>
      <c r="E29" s="47">
        <v>550</v>
      </c>
      <c r="F29" s="53">
        <f t="shared" si="3"/>
        <v>22000</v>
      </c>
    </row>
    <row r="30" spans="1:6" ht="13.5" customHeight="1" outlineLevel="2" x14ac:dyDescent="0.25">
      <c r="A30" s="67"/>
      <c r="B30" s="70"/>
      <c r="C30" s="11" t="s">
        <v>2</v>
      </c>
      <c r="D30" s="33">
        <v>3</v>
      </c>
      <c r="E30" s="47">
        <v>1760</v>
      </c>
      <c r="F30" s="53">
        <f t="shared" si="3"/>
        <v>5280</v>
      </c>
    </row>
    <row r="31" spans="1:6" ht="13.5" customHeight="1" outlineLevel="2" x14ac:dyDescent="0.25">
      <c r="A31" s="67"/>
      <c r="B31" s="70"/>
      <c r="C31" s="11" t="s">
        <v>3</v>
      </c>
      <c r="D31" s="33">
        <v>11</v>
      </c>
      <c r="E31" s="47">
        <v>500</v>
      </c>
      <c r="F31" s="53">
        <f t="shared" si="3"/>
        <v>5500</v>
      </c>
    </row>
    <row r="32" spans="1:6" ht="13.5" customHeight="1" outlineLevel="2" x14ac:dyDescent="0.25">
      <c r="A32" s="67"/>
      <c r="B32" s="70"/>
      <c r="C32" s="11" t="s">
        <v>4</v>
      </c>
      <c r="D32" s="33">
        <v>8</v>
      </c>
      <c r="E32" s="47">
        <v>1200</v>
      </c>
      <c r="F32" s="53">
        <f t="shared" si="3"/>
        <v>9600</v>
      </c>
    </row>
    <row r="33" spans="1:6" outlineLevel="2" x14ac:dyDescent="0.25">
      <c r="A33" s="67"/>
      <c r="B33" s="70"/>
      <c r="C33" s="11" t="s">
        <v>105</v>
      </c>
      <c r="D33" s="33"/>
      <c r="E33" s="47">
        <v>0</v>
      </c>
      <c r="F33" s="53">
        <f t="shared" si="3"/>
        <v>0</v>
      </c>
    </row>
    <row r="34" spans="1:6" ht="15.75" outlineLevel="1" thickBot="1" x14ac:dyDescent="0.3">
      <c r="A34" s="67"/>
      <c r="B34" s="71"/>
      <c r="C34" s="11" t="s">
        <v>11</v>
      </c>
      <c r="D34" s="33"/>
      <c r="E34" s="47">
        <v>0</v>
      </c>
      <c r="F34" s="53">
        <f t="shared" si="3"/>
        <v>0</v>
      </c>
    </row>
    <row r="35" spans="1:6" ht="15.75" outlineLevel="2" thickBot="1" x14ac:dyDescent="0.3">
      <c r="A35" s="67"/>
      <c r="B35" s="1" t="str">
        <f>"Sous-total " &amp;B27</f>
        <v>Sous-total Mobilier acheté</v>
      </c>
      <c r="C35" s="13"/>
      <c r="D35" s="35"/>
      <c r="E35" s="14"/>
      <c r="F35" s="15">
        <f>SUM(F27:F34)</f>
        <v>53048</v>
      </c>
    </row>
    <row r="36" spans="1:6" outlineLevel="2" x14ac:dyDescent="0.25">
      <c r="A36" s="67"/>
      <c r="B36" s="72" t="s">
        <v>70</v>
      </c>
      <c r="C36" s="11"/>
      <c r="D36" s="33"/>
      <c r="E36" s="12">
        <v>0</v>
      </c>
      <c r="F36" s="17">
        <f>D36*E36</f>
        <v>0</v>
      </c>
    </row>
    <row r="37" spans="1:6" outlineLevel="2" x14ac:dyDescent="0.25">
      <c r="A37" s="67"/>
      <c r="B37" s="70"/>
      <c r="C37" s="11"/>
      <c r="D37" s="33"/>
      <c r="E37" s="12">
        <v>0</v>
      </c>
      <c r="F37" s="17">
        <f t="shared" ref="F37:F38" si="4">D37*E37</f>
        <v>0</v>
      </c>
    </row>
    <row r="38" spans="1:6" ht="15.75" outlineLevel="1" thickBot="1" x14ac:dyDescent="0.3">
      <c r="A38" s="67"/>
      <c r="B38" s="71"/>
      <c r="C38" s="11"/>
      <c r="D38" s="33"/>
      <c r="E38" s="12">
        <v>0</v>
      </c>
      <c r="F38" s="17">
        <f t="shared" si="4"/>
        <v>0</v>
      </c>
    </row>
    <row r="39" spans="1:6" ht="21" customHeight="1" thickBot="1" x14ac:dyDescent="0.3">
      <c r="A39" s="68"/>
      <c r="B39" s="1" t="str">
        <f>"Sous-total " &amp;B36</f>
        <v>Sous-total Divers</v>
      </c>
      <c r="C39" s="13"/>
      <c r="D39" s="35"/>
      <c r="E39" s="18"/>
      <c r="F39" s="19">
        <f>SUM(F36:F38)</f>
        <v>0</v>
      </c>
    </row>
    <row r="40" spans="1:6" ht="15.75" thickBot="1" x14ac:dyDescent="0.3">
      <c r="A40" s="73" t="s">
        <v>48</v>
      </c>
      <c r="B40" s="74"/>
      <c r="C40" s="74"/>
      <c r="D40" s="74"/>
      <c r="E40" s="75"/>
      <c r="F40" s="41">
        <f>F8+F14+F26+F35+F39</f>
        <v>958485</v>
      </c>
    </row>
    <row r="41" spans="1:6" ht="16.5" outlineLevel="2" thickTop="1" thickBot="1" x14ac:dyDescent="0.3">
      <c r="A41" s="20" t="s">
        <v>10</v>
      </c>
      <c r="B41" s="21"/>
      <c r="C41" s="21"/>
      <c r="D41" s="21"/>
      <c r="E41" s="21"/>
      <c r="F41" s="23"/>
    </row>
    <row r="42" spans="1:6" outlineLevel="2" x14ac:dyDescent="0.25">
      <c r="A42" s="67" t="s">
        <v>75</v>
      </c>
      <c r="B42" s="76" t="s">
        <v>39</v>
      </c>
      <c r="C42" s="54" t="s">
        <v>14</v>
      </c>
      <c r="D42" s="33">
        <v>11</v>
      </c>
      <c r="E42" s="47">
        <v>3550</v>
      </c>
      <c r="F42" s="17">
        <f>D42*E42</f>
        <v>39050</v>
      </c>
    </row>
    <row r="43" spans="1:6" outlineLevel="2" x14ac:dyDescent="0.25">
      <c r="A43" s="67"/>
      <c r="B43" s="77"/>
      <c r="C43" s="54" t="s">
        <v>5</v>
      </c>
      <c r="D43" s="33">
        <v>11</v>
      </c>
      <c r="E43" s="47">
        <v>63</v>
      </c>
      <c r="F43" s="53">
        <f t="shared" ref="F43:F68" si="5">D43*E43</f>
        <v>693</v>
      </c>
    </row>
    <row r="44" spans="1:6" outlineLevel="2" x14ac:dyDescent="0.25">
      <c r="A44" s="67"/>
      <c r="B44" s="77"/>
      <c r="C44" s="54" t="s">
        <v>15</v>
      </c>
      <c r="D44" s="33">
        <v>3</v>
      </c>
      <c r="E44" s="47">
        <v>3490</v>
      </c>
      <c r="F44" s="53">
        <f t="shared" si="5"/>
        <v>10470</v>
      </c>
    </row>
    <row r="45" spans="1:6" outlineLevel="2" x14ac:dyDescent="0.25">
      <c r="A45" s="67"/>
      <c r="B45" s="77"/>
      <c r="C45" s="54" t="s">
        <v>16</v>
      </c>
      <c r="D45" s="33">
        <v>14</v>
      </c>
      <c r="E45" s="47">
        <v>1430</v>
      </c>
      <c r="F45" s="53">
        <f t="shared" si="5"/>
        <v>20020</v>
      </c>
    </row>
    <row r="46" spans="1:6" outlineLevel="2" x14ac:dyDescent="0.25">
      <c r="A46" s="67"/>
      <c r="B46" s="77"/>
      <c r="C46" s="54" t="s">
        <v>6</v>
      </c>
      <c r="D46" s="33">
        <v>14</v>
      </c>
      <c r="E46" s="47">
        <v>540</v>
      </c>
      <c r="F46" s="53">
        <f t="shared" si="5"/>
        <v>7560</v>
      </c>
    </row>
    <row r="47" spans="1:6" outlineLevel="2" x14ac:dyDescent="0.25">
      <c r="A47" s="67"/>
      <c r="B47" s="77"/>
      <c r="C47" s="54" t="s">
        <v>17</v>
      </c>
      <c r="D47" s="33">
        <v>1</v>
      </c>
      <c r="E47" s="47">
        <v>3700</v>
      </c>
      <c r="F47" s="53">
        <f t="shared" si="5"/>
        <v>3700</v>
      </c>
    </row>
    <row r="48" spans="1:6" outlineLevel="2" x14ac:dyDescent="0.25">
      <c r="A48" s="67"/>
      <c r="B48" s="77"/>
      <c r="C48" s="54" t="s">
        <v>18</v>
      </c>
      <c r="D48" s="33">
        <v>1</v>
      </c>
      <c r="E48" s="47">
        <v>7000</v>
      </c>
      <c r="F48" s="53">
        <f t="shared" si="5"/>
        <v>7000</v>
      </c>
    </row>
    <row r="49" spans="1:6" outlineLevel="2" x14ac:dyDescent="0.25">
      <c r="A49" s="67"/>
      <c r="B49" s="77"/>
      <c r="C49" s="54" t="s">
        <v>40</v>
      </c>
      <c r="D49" s="33">
        <v>1</v>
      </c>
      <c r="E49" s="47">
        <v>4050</v>
      </c>
      <c r="F49" s="53">
        <f t="shared" si="5"/>
        <v>4050</v>
      </c>
    </row>
    <row r="50" spans="1:6" outlineLevel="2" x14ac:dyDescent="0.25">
      <c r="A50" s="67"/>
      <c r="B50" s="77"/>
      <c r="C50" s="54" t="s">
        <v>41</v>
      </c>
      <c r="D50" s="33">
        <v>3</v>
      </c>
      <c r="E50" s="47">
        <v>250</v>
      </c>
      <c r="F50" s="53">
        <f t="shared" si="5"/>
        <v>750</v>
      </c>
    </row>
    <row r="51" spans="1:6" outlineLevel="2" x14ac:dyDescent="0.25">
      <c r="A51" s="67"/>
      <c r="B51" s="77"/>
      <c r="C51" s="54" t="s">
        <v>19</v>
      </c>
      <c r="D51" s="33">
        <v>1</v>
      </c>
      <c r="E51" s="47">
        <v>4500</v>
      </c>
      <c r="F51" s="53">
        <f t="shared" si="5"/>
        <v>4500</v>
      </c>
    </row>
    <row r="52" spans="1:6" outlineLevel="2" x14ac:dyDescent="0.25">
      <c r="A52" s="67"/>
      <c r="B52" s="77"/>
      <c r="C52" s="54" t="s">
        <v>20</v>
      </c>
      <c r="D52" s="33">
        <v>1</v>
      </c>
      <c r="E52" s="47">
        <v>4600</v>
      </c>
      <c r="F52" s="53">
        <f t="shared" si="5"/>
        <v>4600</v>
      </c>
    </row>
    <row r="53" spans="1:6" outlineLevel="2" x14ac:dyDescent="0.25">
      <c r="A53" s="67"/>
      <c r="B53" s="77"/>
      <c r="C53" s="54" t="s">
        <v>21</v>
      </c>
      <c r="D53" s="33">
        <v>1</v>
      </c>
      <c r="E53" s="47">
        <v>1800</v>
      </c>
      <c r="F53" s="53">
        <f t="shared" si="5"/>
        <v>1800</v>
      </c>
    </row>
    <row r="54" spans="1:6" outlineLevel="2" x14ac:dyDescent="0.25">
      <c r="A54" s="67"/>
      <c r="B54" s="77"/>
      <c r="C54" s="54" t="s">
        <v>42</v>
      </c>
      <c r="D54" s="33">
        <v>1</v>
      </c>
      <c r="E54" s="47">
        <v>480</v>
      </c>
      <c r="F54" s="53">
        <f t="shared" si="5"/>
        <v>480</v>
      </c>
    </row>
    <row r="55" spans="1:6" outlineLevel="2" x14ac:dyDescent="0.25">
      <c r="A55" s="67"/>
      <c r="B55" s="77"/>
      <c r="C55" s="54" t="s">
        <v>22</v>
      </c>
      <c r="D55" s="33">
        <v>1</v>
      </c>
      <c r="E55" s="47">
        <v>450</v>
      </c>
      <c r="F55" s="53">
        <f t="shared" si="5"/>
        <v>450</v>
      </c>
    </row>
    <row r="56" spans="1:6" outlineLevel="2" x14ac:dyDescent="0.25">
      <c r="A56" s="67"/>
      <c r="B56" s="77"/>
      <c r="C56" s="54" t="s">
        <v>7</v>
      </c>
      <c r="D56" s="33">
        <v>11</v>
      </c>
      <c r="E56" s="47">
        <v>25</v>
      </c>
      <c r="F56" s="53">
        <f t="shared" si="5"/>
        <v>275</v>
      </c>
    </row>
    <row r="57" spans="1:6" outlineLevel="2" x14ac:dyDescent="0.25">
      <c r="A57" s="67"/>
      <c r="B57" s="77"/>
      <c r="C57" s="54" t="s">
        <v>8</v>
      </c>
      <c r="D57" s="33">
        <v>11</v>
      </c>
      <c r="E57" s="47">
        <v>25</v>
      </c>
      <c r="F57" s="53">
        <f t="shared" si="5"/>
        <v>275</v>
      </c>
    </row>
    <row r="58" spans="1:6" outlineLevel="2" x14ac:dyDescent="0.25">
      <c r="A58" s="67"/>
      <c r="B58" s="77"/>
      <c r="C58" s="54" t="s">
        <v>60</v>
      </c>
      <c r="D58" s="33">
        <v>12</v>
      </c>
      <c r="E58" s="47">
        <v>80</v>
      </c>
      <c r="F58" s="53">
        <f t="shared" si="5"/>
        <v>960</v>
      </c>
    </row>
    <row r="59" spans="1:6" outlineLevel="2" x14ac:dyDescent="0.25">
      <c r="A59" s="67"/>
      <c r="B59" s="77"/>
      <c r="C59" s="54" t="s">
        <v>65</v>
      </c>
      <c r="D59" s="33">
        <v>1</v>
      </c>
      <c r="E59" s="47">
        <v>280</v>
      </c>
      <c r="F59" s="53">
        <f t="shared" si="5"/>
        <v>280</v>
      </c>
    </row>
    <row r="60" spans="1:6" outlineLevel="2" x14ac:dyDescent="0.25">
      <c r="A60" s="67"/>
      <c r="B60" s="77"/>
      <c r="C60" s="54" t="s">
        <v>61</v>
      </c>
      <c r="D60" s="33">
        <v>1</v>
      </c>
      <c r="E60" s="47">
        <v>3500</v>
      </c>
      <c r="F60" s="53">
        <f t="shared" si="5"/>
        <v>3500</v>
      </c>
    </row>
    <row r="61" spans="1:6" outlineLevel="2" x14ac:dyDescent="0.25">
      <c r="A61" s="67"/>
      <c r="B61" s="77"/>
      <c r="C61" s="54" t="s">
        <v>62</v>
      </c>
      <c r="D61" s="33">
        <v>1</v>
      </c>
      <c r="E61" s="47">
        <v>600</v>
      </c>
      <c r="F61" s="53">
        <f t="shared" si="5"/>
        <v>600</v>
      </c>
    </row>
    <row r="62" spans="1:6" outlineLevel="2" x14ac:dyDescent="0.25">
      <c r="A62" s="67"/>
      <c r="B62" s="77"/>
      <c r="C62" s="54" t="s">
        <v>63</v>
      </c>
      <c r="D62" s="33">
        <v>3</v>
      </c>
      <c r="E62" s="47">
        <v>230</v>
      </c>
      <c r="F62" s="53">
        <f t="shared" si="5"/>
        <v>690</v>
      </c>
    </row>
    <row r="63" spans="1:6" outlineLevel="2" x14ac:dyDescent="0.25">
      <c r="A63" s="67"/>
      <c r="B63" s="77"/>
      <c r="C63" s="54" t="s">
        <v>64</v>
      </c>
      <c r="D63" s="33">
        <v>1</v>
      </c>
      <c r="E63" s="47">
        <v>1200</v>
      </c>
      <c r="F63" s="53">
        <f t="shared" si="5"/>
        <v>1200</v>
      </c>
    </row>
    <row r="64" spans="1:6" outlineLevel="2" x14ac:dyDescent="0.25">
      <c r="A64" s="67"/>
      <c r="B64" s="77"/>
      <c r="C64" s="54" t="s">
        <v>112</v>
      </c>
      <c r="D64" s="33">
        <v>1</v>
      </c>
      <c r="E64" s="47">
        <v>180</v>
      </c>
      <c r="F64" s="53">
        <f t="shared" si="5"/>
        <v>180</v>
      </c>
    </row>
    <row r="65" spans="1:6" outlineLevel="2" x14ac:dyDescent="0.25">
      <c r="A65" s="67"/>
      <c r="B65" s="77"/>
      <c r="C65" s="54" t="s">
        <v>113</v>
      </c>
      <c r="D65" s="33">
        <v>4</v>
      </c>
      <c r="E65" s="47">
        <v>1741.67</v>
      </c>
      <c r="F65" s="53">
        <f t="shared" si="5"/>
        <v>6966.68</v>
      </c>
    </row>
    <row r="66" spans="1:6" outlineLevel="2" x14ac:dyDescent="0.25">
      <c r="A66" s="67"/>
      <c r="B66" s="77"/>
      <c r="C66" s="54" t="s">
        <v>110</v>
      </c>
      <c r="D66" s="33">
        <v>1</v>
      </c>
      <c r="E66" s="47">
        <v>2300</v>
      </c>
      <c r="F66" s="53">
        <f t="shared" si="5"/>
        <v>2300</v>
      </c>
    </row>
    <row r="67" spans="1:6" outlineLevel="2" x14ac:dyDescent="0.25">
      <c r="A67" s="67"/>
      <c r="B67" s="77"/>
      <c r="C67" s="54" t="s">
        <v>126</v>
      </c>
      <c r="D67" s="33">
        <v>1</v>
      </c>
      <c r="E67" s="47">
        <v>1000</v>
      </c>
      <c r="F67" s="53">
        <f t="shared" si="5"/>
        <v>1000</v>
      </c>
    </row>
    <row r="68" spans="1:6" outlineLevel="2" x14ac:dyDescent="0.25">
      <c r="A68" s="67"/>
      <c r="B68" s="77"/>
      <c r="C68" s="54" t="s">
        <v>127</v>
      </c>
      <c r="D68" s="33">
        <v>3</v>
      </c>
      <c r="E68" s="47">
        <v>2000</v>
      </c>
      <c r="F68" s="53">
        <f t="shared" si="5"/>
        <v>6000</v>
      </c>
    </row>
    <row r="69" spans="1:6" ht="15.75" outlineLevel="1" thickBot="1" x14ac:dyDescent="0.3">
      <c r="A69" s="67"/>
      <c r="B69" s="78"/>
      <c r="C69" s="58" t="s">
        <v>11</v>
      </c>
      <c r="D69" s="33"/>
      <c r="E69" s="47"/>
      <c r="F69" s="57"/>
    </row>
    <row r="70" spans="1:6" ht="15.75" outlineLevel="2" thickBot="1" x14ac:dyDescent="0.3">
      <c r="A70" s="67"/>
      <c r="B70" s="1" t="str">
        <f>"Sous-total " &amp;B42</f>
        <v>Sous-total Equipements informatiques</v>
      </c>
      <c r="C70" s="13"/>
      <c r="D70" s="35"/>
      <c r="E70" s="14"/>
      <c r="F70" s="15">
        <f>SUM(F42:F69)</f>
        <v>129349.68</v>
      </c>
    </row>
    <row r="71" spans="1:6" outlineLevel="2" x14ac:dyDescent="0.25">
      <c r="A71" s="67"/>
      <c r="B71" s="69" t="s">
        <v>66</v>
      </c>
      <c r="C71" s="11" t="s">
        <v>67</v>
      </c>
      <c r="D71" s="33">
        <v>1</v>
      </c>
      <c r="E71" s="12">
        <v>9200</v>
      </c>
      <c r="F71" s="16">
        <f>D71*E71</f>
        <v>9200</v>
      </c>
    </row>
    <row r="72" spans="1:6" ht="15.75" outlineLevel="1" thickBot="1" x14ac:dyDescent="0.3">
      <c r="A72" s="67"/>
      <c r="B72" s="70"/>
      <c r="C72" s="11" t="s">
        <v>11</v>
      </c>
      <c r="D72" s="33"/>
      <c r="E72" s="12">
        <v>0</v>
      </c>
      <c r="F72" s="17">
        <f t="shared" ref="F72" si="6">D72*E72</f>
        <v>0</v>
      </c>
    </row>
    <row r="73" spans="1:6" ht="15.75" outlineLevel="2" thickBot="1" x14ac:dyDescent="0.3">
      <c r="A73" s="67"/>
      <c r="B73" s="1" t="str">
        <f>"Sous-total " &amp;B71</f>
        <v>Sous-total Installation Informatique</v>
      </c>
      <c r="C73" s="13"/>
      <c r="D73" s="35"/>
      <c r="E73" s="14"/>
      <c r="F73" s="15">
        <f>SUM(F71:F72)</f>
        <v>9200</v>
      </c>
    </row>
    <row r="74" spans="1:6" outlineLevel="2" x14ac:dyDescent="0.25">
      <c r="A74" s="67"/>
      <c r="B74" s="72" t="s">
        <v>70</v>
      </c>
      <c r="C74" s="11"/>
      <c r="D74" s="33"/>
      <c r="E74" s="12">
        <v>0</v>
      </c>
      <c r="F74" s="53">
        <f>D74*E74</f>
        <v>0</v>
      </c>
    </row>
    <row r="75" spans="1:6" outlineLevel="2" x14ac:dyDescent="0.25">
      <c r="A75" s="67"/>
      <c r="B75" s="70"/>
      <c r="C75" s="11"/>
      <c r="D75" s="33"/>
      <c r="E75" s="12">
        <v>0</v>
      </c>
      <c r="F75" s="53">
        <f t="shared" ref="F75:F76" si="7">D75*E75</f>
        <v>0</v>
      </c>
    </row>
    <row r="76" spans="1:6" ht="15.75" outlineLevel="1" thickBot="1" x14ac:dyDescent="0.3">
      <c r="A76" s="67"/>
      <c r="B76" s="71"/>
      <c r="C76" s="11"/>
      <c r="D76" s="33"/>
      <c r="E76" s="12">
        <v>0</v>
      </c>
      <c r="F76" s="53">
        <f t="shared" si="7"/>
        <v>0</v>
      </c>
    </row>
    <row r="77" spans="1:6" ht="24" customHeight="1" thickBot="1" x14ac:dyDescent="0.3">
      <c r="A77" s="68"/>
      <c r="B77" s="1" t="str">
        <f>"Sous-total " &amp;B74</f>
        <v>Sous-total Divers</v>
      </c>
      <c r="C77" s="13"/>
      <c r="D77" s="35"/>
      <c r="E77" s="18"/>
      <c r="F77" s="19">
        <f>SUM(F74:F76)</f>
        <v>0</v>
      </c>
    </row>
    <row r="78" spans="1:6" ht="15.75" thickBot="1" x14ac:dyDescent="0.3">
      <c r="A78" s="61" t="s">
        <v>37</v>
      </c>
      <c r="B78" s="62"/>
      <c r="C78" s="62"/>
      <c r="D78" s="62"/>
      <c r="E78" s="63"/>
      <c r="F78" s="41">
        <f>F70+F73+F77</f>
        <v>138549.68</v>
      </c>
    </row>
    <row r="79" spans="1:6" ht="16.5" outlineLevel="2" thickTop="1" thickBot="1" x14ac:dyDescent="0.3">
      <c r="A79" s="5" t="s">
        <v>9</v>
      </c>
      <c r="B79" s="24"/>
      <c r="C79" s="21"/>
      <c r="D79" s="36"/>
      <c r="E79" s="22"/>
      <c r="F79" s="23"/>
    </row>
    <row r="80" spans="1:6" outlineLevel="2" x14ac:dyDescent="0.25">
      <c r="A80" s="85" t="s">
        <v>9</v>
      </c>
      <c r="B80" s="88" t="s">
        <v>93</v>
      </c>
      <c r="C80" s="11" t="s">
        <v>71</v>
      </c>
      <c r="D80" s="33">
        <v>50</v>
      </c>
      <c r="E80" s="12">
        <v>40</v>
      </c>
      <c r="F80" s="53">
        <f t="shared" ref="F80:F93" si="8">D80*E80</f>
        <v>2000</v>
      </c>
    </row>
    <row r="81" spans="1:6" outlineLevel="2" x14ac:dyDescent="0.25">
      <c r="A81" s="86"/>
      <c r="B81" s="89"/>
      <c r="C81" s="11" t="s">
        <v>68</v>
      </c>
      <c r="D81" s="33">
        <v>50</v>
      </c>
      <c r="E81" s="12">
        <v>3.5</v>
      </c>
      <c r="F81" s="53">
        <f t="shared" si="8"/>
        <v>175</v>
      </c>
    </row>
    <row r="82" spans="1:6" outlineLevel="2" x14ac:dyDescent="0.25">
      <c r="A82" s="86"/>
      <c r="B82" s="89"/>
      <c r="C82" s="11" t="s">
        <v>94</v>
      </c>
      <c r="D82" s="33">
        <v>50</v>
      </c>
      <c r="E82" s="12">
        <v>40</v>
      </c>
      <c r="F82" s="53">
        <f t="shared" si="8"/>
        <v>2000</v>
      </c>
    </row>
    <row r="83" spans="1:6" outlineLevel="2" x14ac:dyDescent="0.25">
      <c r="A83" s="86"/>
      <c r="B83" s="89"/>
      <c r="C83" s="11" t="s">
        <v>95</v>
      </c>
      <c r="D83" s="33">
        <v>120</v>
      </c>
      <c r="E83" s="12">
        <v>3.5</v>
      </c>
      <c r="F83" s="53">
        <f t="shared" si="8"/>
        <v>420</v>
      </c>
    </row>
    <row r="84" spans="1:6" outlineLevel="2" x14ac:dyDescent="0.25">
      <c r="A84" s="86"/>
      <c r="B84" s="89"/>
      <c r="C84" s="11" t="s">
        <v>96</v>
      </c>
      <c r="D84" s="33">
        <v>1000</v>
      </c>
      <c r="E84" s="12">
        <v>1.1000000000000001</v>
      </c>
      <c r="F84" s="53">
        <f t="shared" si="8"/>
        <v>1100</v>
      </c>
    </row>
    <row r="85" spans="1:6" outlineLevel="2" x14ac:dyDescent="0.25">
      <c r="A85" s="86"/>
      <c r="B85" s="89"/>
      <c r="C85" s="11" t="s">
        <v>97</v>
      </c>
      <c r="D85" s="33">
        <v>500</v>
      </c>
      <c r="E85" s="45">
        <v>9</v>
      </c>
      <c r="F85" s="53">
        <f t="shared" si="8"/>
        <v>4500</v>
      </c>
    </row>
    <row r="86" spans="1:6" outlineLevel="2" x14ac:dyDescent="0.25">
      <c r="A86" s="86"/>
      <c r="B86" s="89"/>
      <c r="C86" s="11" t="s">
        <v>98</v>
      </c>
      <c r="D86" s="33">
        <v>200</v>
      </c>
      <c r="E86" s="12">
        <v>8</v>
      </c>
      <c r="F86" s="53">
        <f t="shared" si="8"/>
        <v>1600</v>
      </c>
    </row>
    <row r="87" spans="1:6" outlineLevel="2" x14ac:dyDescent="0.25">
      <c r="A87" s="86"/>
      <c r="B87" s="89"/>
      <c r="C87" s="11" t="s">
        <v>99</v>
      </c>
      <c r="D87" s="33">
        <v>600</v>
      </c>
      <c r="E87" s="12">
        <v>1</v>
      </c>
      <c r="F87" s="53">
        <f t="shared" si="8"/>
        <v>600</v>
      </c>
    </row>
    <row r="88" spans="1:6" outlineLevel="2" x14ac:dyDescent="0.25">
      <c r="A88" s="86"/>
      <c r="B88" s="89"/>
      <c r="C88" s="11" t="s">
        <v>118</v>
      </c>
      <c r="D88" s="33">
        <v>2</v>
      </c>
      <c r="E88" s="47">
        <v>1000</v>
      </c>
      <c r="F88" s="53">
        <f t="shared" si="8"/>
        <v>2000</v>
      </c>
    </row>
    <row r="89" spans="1:6" outlineLevel="2" x14ac:dyDescent="0.25">
      <c r="A89" s="86"/>
      <c r="B89" s="89"/>
      <c r="C89" s="11" t="s">
        <v>100</v>
      </c>
      <c r="D89" s="33">
        <v>1</v>
      </c>
      <c r="E89" s="47">
        <v>11800</v>
      </c>
      <c r="F89" s="53">
        <f t="shared" si="8"/>
        <v>11800</v>
      </c>
    </row>
    <row r="90" spans="1:6" outlineLevel="2" x14ac:dyDescent="0.25">
      <c r="A90" s="86"/>
      <c r="B90" s="89"/>
      <c r="C90" s="11" t="s">
        <v>116</v>
      </c>
      <c r="D90" s="33">
        <v>500</v>
      </c>
      <c r="E90" s="47">
        <v>9.5</v>
      </c>
      <c r="F90" s="53">
        <f t="shared" si="8"/>
        <v>4750</v>
      </c>
    </row>
    <row r="91" spans="1:6" outlineLevel="2" x14ac:dyDescent="0.25">
      <c r="A91" s="86"/>
      <c r="B91" s="89"/>
      <c r="C91" s="11" t="s">
        <v>119</v>
      </c>
      <c r="D91" s="33">
        <v>1000</v>
      </c>
      <c r="E91" s="47">
        <v>0.85</v>
      </c>
      <c r="F91" s="53">
        <f t="shared" si="8"/>
        <v>850</v>
      </c>
    </row>
    <row r="92" spans="1:6" outlineLevel="2" x14ac:dyDescent="0.25">
      <c r="A92" s="86"/>
      <c r="B92" s="89"/>
      <c r="C92" s="11" t="s">
        <v>117</v>
      </c>
      <c r="D92" s="33">
        <v>500</v>
      </c>
      <c r="E92" s="47">
        <v>9.8000000000000007</v>
      </c>
      <c r="F92" s="53">
        <f t="shared" si="8"/>
        <v>4900</v>
      </c>
    </row>
    <row r="93" spans="1:6" ht="15.75" outlineLevel="1" thickBot="1" x14ac:dyDescent="0.3">
      <c r="A93" s="86"/>
      <c r="B93" s="90"/>
      <c r="C93" s="11" t="s">
        <v>11</v>
      </c>
      <c r="D93" s="33"/>
      <c r="E93" s="12">
        <v>0</v>
      </c>
      <c r="F93" s="53">
        <f t="shared" si="8"/>
        <v>0</v>
      </c>
    </row>
    <row r="94" spans="1:6" ht="15.75" outlineLevel="2" thickBot="1" x14ac:dyDescent="0.3">
      <c r="A94" s="86"/>
      <c r="B94" s="1" t="str">
        <f>"Sous-total " &amp;B80</f>
        <v>Sous-total Support de communication de base</v>
      </c>
      <c r="C94" s="13"/>
      <c r="D94" s="35"/>
      <c r="E94" s="14"/>
      <c r="F94" s="15">
        <f>SUM(F80:F93)</f>
        <v>36695</v>
      </c>
    </row>
    <row r="95" spans="1:6" outlineLevel="2" x14ac:dyDescent="0.25">
      <c r="A95" s="86"/>
      <c r="B95" s="88" t="s">
        <v>106</v>
      </c>
      <c r="C95" s="11" t="s">
        <v>101</v>
      </c>
      <c r="D95" s="33">
        <v>100</v>
      </c>
      <c r="E95" s="12">
        <v>3.5</v>
      </c>
      <c r="F95" s="53">
        <f t="shared" ref="F95:F101" si="9">D95*E95</f>
        <v>350</v>
      </c>
    </row>
    <row r="96" spans="1:6" outlineLevel="2" x14ac:dyDescent="0.25">
      <c r="A96" s="86"/>
      <c r="B96" s="89"/>
      <c r="C96" s="11" t="s">
        <v>102</v>
      </c>
      <c r="D96" s="33">
        <v>50</v>
      </c>
      <c r="E96" s="12">
        <v>53.05</v>
      </c>
      <c r="F96" s="53">
        <f t="shared" si="9"/>
        <v>2652.5</v>
      </c>
    </row>
    <row r="97" spans="1:6" outlineLevel="2" x14ac:dyDescent="0.25">
      <c r="A97" s="86"/>
      <c r="B97" s="89"/>
      <c r="C97" s="11" t="s">
        <v>103</v>
      </c>
      <c r="D97" s="33">
        <v>500</v>
      </c>
      <c r="E97" s="12">
        <v>41</v>
      </c>
      <c r="F97" s="53">
        <f t="shared" si="9"/>
        <v>20500</v>
      </c>
    </row>
    <row r="98" spans="1:6" outlineLevel="2" x14ac:dyDescent="0.25">
      <c r="A98" s="86"/>
      <c r="B98" s="89"/>
      <c r="C98" s="11" t="s">
        <v>122</v>
      </c>
      <c r="D98" s="33">
        <v>500</v>
      </c>
      <c r="E98" s="47">
        <v>28</v>
      </c>
      <c r="F98" s="53">
        <f t="shared" si="9"/>
        <v>14000</v>
      </c>
    </row>
    <row r="99" spans="1:6" outlineLevel="2" x14ac:dyDescent="0.25">
      <c r="A99" s="86"/>
      <c r="B99" s="89"/>
      <c r="C99" s="11" t="s">
        <v>123</v>
      </c>
      <c r="D99" s="33">
        <v>1000</v>
      </c>
      <c r="E99" s="47">
        <v>22</v>
      </c>
      <c r="F99" s="53">
        <f t="shared" si="9"/>
        <v>22000</v>
      </c>
    </row>
    <row r="100" spans="1:6" outlineLevel="2" x14ac:dyDescent="0.25">
      <c r="A100" s="86"/>
      <c r="B100" s="89"/>
      <c r="C100" s="11" t="s">
        <v>129</v>
      </c>
      <c r="D100" s="33">
        <v>1000</v>
      </c>
      <c r="E100" s="47">
        <v>12</v>
      </c>
      <c r="F100" s="53">
        <f t="shared" si="9"/>
        <v>12000</v>
      </c>
    </row>
    <row r="101" spans="1:6" ht="15.75" outlineLevel="1" thickBot="1" x14ac:dyDescent="0.3">
      <c r="A101" s="86"/>
      <c r="B101" s="90"/>
      <c r="C101" s="11" t="s">
        <v>11</v>
      </c>
      <c r="D101" s="33"/>
      <c r="E101" s="12">
        <v>0</v>
      </c>
      <c r="F101" s="53">
        <f t="shared" si="9"/>
        <v>0</v>
      </c>
    </row>
    <row r="102" spans="1:6" ht="15.75" outlineLevel="2" thickBot="1" x14ac:dyDescent="0.3">
      <c r="A102" s="86"/>
      <c r="B102" s="1" t="str">
        <f>"Sous-total " &amp;B95</f>
        <v>Sous-total Support de communication de base pour les ambassadeurs</v>
      </c>
      <c r="C102" s="13"/>
      <c r="D102" s="35"/>
      <c r="E102" s="14"/>
      <c r="F102" s="15">
        <f>SUM(F95:F101)</f>
        <v>71502.5</v>
      </c>
    </row>
    <row r="103" spans="1:6" outlineLevel="2" x14ac:dyDescent="0.25">
      <c r="A103" s="86"/>
      <c r="B103" s="72" t="s">
        <v>70</v>
      </c>
      <c r="C103" s="11"/>
      <c r="D103" s="33"/>
      <c r="E103" s="12">
        <v>0</v>
      </c>
      <c r="F103" s="53">
        <f>D103*E103</f>
        <v>0</v>
      </c>
    </row>
    <row r="104" spans="1:6" outlineLevel="2" x14ac:dyDescent="0.25">
      <c r="A104" s="86"/>
      <c r="B104" s="70"/>
      <c r="C104" s="11"/>
      <c r="D104" s="33"/>
      <c r="E104" s="12">
        <v>0</v>
      </c>
      <c r="F104" s="53">
        <f t="shared" ref="F104:F105" si="10">D104*E104</f>
        <v>0</v>
      </c>
    </row>
    <row r="105" spans="1:6" ht="15.75" outlineLevel="1" thickBot="1" x14ac:dyDescent="0.3">
      <c r="A105" s="86"/>
      <c r="B105" s="71"/>
      <c r="C105" s="11"/>
      <c r="D105" s="33"/>
      <c r="E105" s="12">
        <v>0</v>
      </c>
      <c r="F105" s="53">
        <f t="shared" si="10"/>
        <v>0</v>
      </c>
    </row>
    <row r="106" spans="1:6" ht="27.75" customHeight="1" thickBot="1" x14ac:dyDescent="0.3">
      <c r="A106" s="87"/>
      <c r="B106" s="1" t="str">
        <f>"Sous-total "&amp; B103</f>
        <v>Sous-total Divers</v>
      </c>
      <c r="C106" s="13"/>
      <c r="D106" s="35"/>
      <c r="E106" s="18"/>
      <c r="F106" s="19">
        <f>SUM(F103:F105)</f>
        <v>0</v>
      </c>
    </row>
    <row r="107" spans="1:6" ht="15.75" thickBot="1" x14ac:dyDescent="0.3">
      <c r="A107" s="61" t="s">
        <v>38</v>
      </c>
      <c r="B107" s="62"/>
      <c r="C107" s="62"/>
      <c r="D107" s="62"/>
      <c r="E107" s="63"/>
      <c r="F107" s="41">
        <f>F94+F102+F106</f>
        <v>108197.5</v>
      </c>
    </row>
    <row r="108" spans="1:6" ht="16.5" outlineLevel="2" thickTop="1" thickBot="1" x14ac:dyDescent="0.3">
      <c r="A108" s="5" t="s">
        <v>43</v>
      </c>
      <c r="B108" s="24"/>
      <c r="C108" s="21"/>
      <c r="D108" s="36"/>
      <c r="E108" s="22"/>
      <c r="F108" s="23"/>
    </row>
    <row r="109" spans="1:6" outlineLevel="2" x14ac:dyDescent="0.25">
      <c r="A109" s="66" t="s">
        <v>43</v>
      </c>
      <c r="B109" s="72" t="s">
        <v>73</v>
      </c>
      <c r="C109" s="11" t="s">
        <v>44</v>
      </c>
      <c r="D109" s="32">
        <v>1</v>
      </c>
      <c r="E109" s="12">
        <v>4800</v>
      </c>
      <c r="F109" s="53">
        <f>D109*E109</f>
        <v>4800</v>
      </c>
    </row>
    <row r="110" spans="1:6" outlineLevel="2" x14ac:dyDescent="0.25">
      <c r="A110" s="67"/>
      <c r="B110" s="70"/>
      <c r="C110" s="11" t="s">
        <v>78</v>
      </c>
      <c r="D110" s="33">
        <v>200</v>
      </c>
      <c r="E110" s="45">
        <v>100</v>
      </c>
      <c r="F110" s="53">
        <f t="shared" ref="F110:F116" si="11">D110*E110</f>
        <v>20000</v>
      </c>
    </row>
    <row r="111" spans="1:6" outlineLevel="2" x14ac:dyDescent="0.25">
      <c r="A111" s="67"/>
      <c r="B111" s="70"/>
      <c r="C111" s="11" t="s">
        <v>82</v>
      </c>
      <c r="D111" s="33">
        <v>10</v>
      </c>
      <c r="E111" s="45">
        <v>60</v>
      </c>
      <c r="F111" s="53">
        <f t="shared" si="11"/>
        <v>600</v>
      </c>
    </row>
    <row r="112" spans="1:6" outlineLevel="2" x14ac:dyDescent="0.25">
      <c r="A112" s="67"/>
      <c r="B112" s="70"/>
      <c r="C112" s="11" t="s">
        <v>79</v>
      </c>
      <c r="D112" s="33">
        <v>1</v>
      </c>
      <c r="E112" s="45">
        <v>70950</v>
      </c>
      <c r="F112" s="53">
        <f t="shared" si="11"/>
        <v>70950</v>
      </c>
    </row>
    <row r="113" spans="1:6" outlineLevel="2" x14ac:dyDescent="0.25">
      <c r="A113" s="67"/>
      <c r="B113" s="70"/>
      <c r="C113" s="11" t="s">
        <v>80</v>
      </c>
      <c r="D113" s="33">
        <v>200</v>
      </c>
      <c r="E113" s="12">
        <v>72</v>
      </c>
      <c r="F113" s="53">
        <f t="shared" si="11"/>
        <v>14400</v>
      </c>
    </row>
    <row r="114" spans="1:6" outlineLevel="2" x14ac:dyDescent="0.25">
      <c r="A114" s="67"/>
      <c r="B114" s="70"/>
      <c r="C114" s="11" t="s">
        <v>83</v>
      </c>
      <c r="D114" s="33">
        <v>1</v>
      </c>
      <c r="E114" s="45">
        <v>1200</v>
      </c>
      <c r="F114" s="53">
        <f t="shared" si="11"/>
        <v>1200</v>
      </c>
    </row>
    <row r="115" spans="1:6" outlineLevel="2" x14ac:dyDescent="0.25">
      <c r="A115" s="67"/>
      <c r="B115" s="70"/>
      <c r="C115" s="11" t="s">
        <v>81</v>
      </c>
      <c r="D115" s="33">
        <v>4</v>
      </c>
      <c r="E115" s="45">
        <v>3840</v>
      </c>
      <c r="F115" s="53">
        <f t="shared" si="11"/>
        <v>15360</v>
      </c>
    </row>
    <row r="116" spans="1:6" ht="15.75" outlineLevel="1" thickBot="1" x14ac:dyDescent="0.3">
      <c r="A116" s="67"/>
      <c r="B116" s="71"/>
      <c r="C116" s="11" t="s">
        <v>11</v>
      </c>
      <c r="D116" s="34"/>
      <c r="E116" s="12">
        <v>7896</v>
      </c>
      <c r="F116" s="53">
        <f t="shared" si="11"/>
        <v>0</v>
      </c>
    </row>
    <row r="117" spans="1:6" ht="15.75" outlineLevel="2" thickBot="1" x14ac:dyDescent="0.3">
      <c r="A117" s="67"/>
      <c r="B117" s="1" t="str">
        <f>"Sous-total "&amp; B109</f>
        <v>Sous-total Prestations externes</v>
      </c>
      <c r="C117" s="13"/>
      <c r="D117" s="35"/>
      <c r="E117" s="14"/>
      <c r="F117" s="15">
        <f>SUM(F109:F116)</f>
        <v>127310</v>
      </c>
    </row>
    <row r="118" spans="1:6" outlineLevel="2" x14ac:dyDescent="0.25">
      <c r="A118" s="67"/>
      <c r="B118" s="72" t="s">
        <v>9</v>
      </c>
      <c r="C118" s="11" t="s">
        <v>84</v>
      </c>
      <c r="D118" s="33">
        <v>1</v>
      </c>
      <c r="E118" s="12">
        <v>100</v>
      </c>
      <c r="F118" s="53">
        <f>D118*E118</f>
        <v>100</v>
      </c>
    </row>
    <row r="119" spans="1:6" outlineLevel="2" x14ac:dyDescent="0.25">
      <c r="A119" s="67"/>
      <c r="B119" s="70"/>
      <c r="C119" s="11" t="s">
        <v>86</v>
      </c>
      <c r="D119" s="33">
        <v>4</v>
      </c>
      <c r="E119" s="45">
        <v>368</v>
      </c>
      <c r="F119" s="53">
        <f t="shared" ref="F119:F128" si="12">D119*E119</f>
        <v>1472</v>
      </c>
    </row>
    <row r="120" spans="1:6" outlineLevel="2" x14ac:dyDescent="0.25">
      <c r="A120" s="67"/>
      <c r="B120" s="70"/>
      <c r="C120" s="11" t="s">
        <v>85</v>
      </c>
      <c r="D120" s="33">
        <v>4</v>
      </c>
      <c r="E120" s="45">
        <v>500</v>
      </c>
      <c r="F120" s="53">
        <f t="shared" si="12"/>
        <v>2000</v>
      </c>
    </row>
    <row r="121" spans="1:6" outlineLevel="2" x14ac:dyDescent="0.25">
      <c r="A121" s="67"/>
      <c r="B121" s="70"/>
      <c r="C121" s="11" t="s">
        <v>87</v>
      </c>
      <c r="D121" s="33">
        <v>20</v>
      </c>
      <c r="E121" s="45">
        <v>0</v>
      </c>
      <c r="F121" s="53">
        <f t="shared" si="12"/>
        <v>0</v>
      </c>
    </row>
    <row r="122" spans="1:6" outlineLevel="2" x14ac:dyDescent="0.25">
      <c r="A122" s="67"/>
      <c r="B122" s="70"/>
      <c r="C122" s="11" t="s">
        <v>121</v>
      </c>
      <c r="D122" s="33">
        <v>300</v>
      </c>
      <c r="E122" s="45">
        <v>95</v>
      </c>
      <c r="F122" s="53">
        <f t="shared" si="12"/>
        <v>28500</v>
      </c>
    </row>
    <row r="123" spans="1:6" outlineLevel="2" x14ac:dyDescent="0.25">
      <c r="A123" s="67"/>
      <c r="B123" s="70"/>
      <c r="C123" s="11" t="s">
        <v>124</v>
      </c>
      <c r="D123" s="33">
        <v>300</v>
      </c>
      <c r="E123" s="45">
        <v>7</v>
      </c>
      <c r="F123" s="53">
        <f t="shared" si="12"/>
        <v>2100</v>
      </c>
    </row>
    <row r="124" spans="1:6" outlineLevel="2" x14ac:dyDescent="0.25">
      <c r="A124" s="67"/>
      <c r="B124" s="70"/>
      <c r="C124" s="11" t="s">
        <v>88</v>
      </c>
      <c r="D124" s="33">
        <v>1000</v>
      </c>
      <c r="E124" s="45">
        <v>8</v>
      </c>
      <c r="F124" s="53">
        <f t="shared" si="12"/>
        <v>8000</v>
      </c>
    </row>
    <row r="125" spans="1:6" outlineLevel="2" x14ac:dyDescent="0.25">
      <c r="A125" s="67"/>
      <c r="B125" s="70"/>
      <c r="C125" s="11" t="s">
        <v>125</v>
      </c>
      <c r="D125" s="33">
        <v>150</v>
      </c>
      <c r="E125" s="47">
        <v>50</v>
      </c>
      <c r="F125" s="53">
        <f t="shared" si="12"/>
        <v>7500</v>
      </c>
    </row>
    <row r="126" spans="1:6" outlineLevel="2" x14ac:dyDescent="0.25">
      <c r="A126" s="67"/>
      <c r="B126" s="70"/>
      <c r="C126" s="11" t="s">
        <v>90</v>
      </c>
      <c r="D126" s="33">
        <v>1</v>
      </c>
      <c r="E126" s="12">
        <v>200</v>
      </c>
      <c r="F126" s="53">
        <f t="shared" si="12"/>
        <v>200</v>
      </c>
    </row>
    <row r="127" spans="1:6" outlineLevel="2" x14ac:dyDescent="0.25">
      <c r="A127" s="67"/>
      <c r="B127" s="70"/>
      <c r="C127" s="11" t="s">
        <v>120</v>
      </c>
      <c r="D127" s="33">
        <v>1</v>
      </c>
      <c r="E127" s="47">
        <v>4500</v>
      </c>
      <c r="F127" s="53">
        <f t="shared" si="12"/>
        <v>4500</v>
      </c>
    </row>
    <row r="128" spans="1:6" ht="15.75" outlineLevel="1" thickBot="1" x14ac:dyDescent="0.3">
      <c r="A128" s="67"/>
      <c r="B128" s="71"/>
      <c r="C128" s="11" t="s">
        <v>11</v>
      </c>
      <c r="D128" s="33"/>
      <c r="E128" s="12">
        <v>0</v>
      </c>
      <c r="F128" s="53">
        <f t="shared" si="12"/>
        <v>0</v>
      </c>
    </row>
    <row r="129" spans="1:6" ht="15.75" outlineLevel="2" thickBot="1" x14ac:dyDescent="0.3">
      <c r="A129" s="67"/>
      <c r="B129" s="1" t="str">
        <f>"Sous-total "&amp; B118</f>
        <v>Sous-total Communication</v>
      </c>
      <c r="C129" s="13"/>
      <c r="D129" s="35"/>
      <c r="E129" s="14"/>
      <c r="F129" s="19">
        <f>SUM(F118:F128)</f>
        <v>54372</v>
      </c>
    </row>
    <row r="130" spans="1:6" outlineLevel="2" x14ac:dyDescent="0.25">
      <c r="A130" s="91"/>
      <c r="B130" s="92" t="s">
        <v>70</v>
      </c>
      <c r="C130" s="11" t="s">
        <v>89</v>
      </c>
      <c r="D130" s="33">
        <v>3</v>
      </c>
      <c r="E130" s="47">
        <v>16</v>
      </c>
      <c r="F130" s="17">
        <f>D130*E130</f>
        <v>48</v>
      </c>
    </row>
    <row r="131" spans="1:6" outlineLevel="2" x14ac:dyDescent="0.25">
      <c r="A131" s="91"/>
      <c r="B131" s="92"/>
      <c r="C131" s="11" t="s">
        <v>91</v>
      </c>
      <c r="D131" s="33">
        <v>1</v>
      </c>
      <c r="E131" s="47">
        <v>400</v>
      </c>
      <c r="F131" s="17">
        <f t="shared" ref="F131:F136" si="13">D131*E131</f>
        <v>400</v>
      </c>
    </row>
    <row r="132" spans="1:6" outlineLevel="2" x14ac:dyDescent="0.25">
      <c r="A132" s="91"/>
      <c r="B132" s="92"/>
      <c r="C132" s="11" t="s">
        <v>92</v>
      </c>
      <c r="D132" s="33">
        <v>1</v>
      </c>
      <c r="E132" s="47">
        <v>100</v>
      </c>
      <c r="F132" s="17">
        <f t="shared" si="13"/>
        <v>100</v>
      </c>
    </row>
    <row r="133" spans="1:6" outlineLevel="1" x14ac:dyDescent="0.25">
      <c r="A133" s="91"/>
      <c r="B133" s="92"/>
      <c r="C133" s="11" t="s">
        <v>107</v>
      </c>
      <c r="D133" s="33">
        <v>10</v>
      </c>
      <c r="E133" s="47">
        <v>55</v>
      </c>
      <c r="F133" s="17">
        <f t="shared" si="13"/>
        <v>550</v>
      </c>
    </row>
    <row r="134" spans="1:6" outlineLevel="1" x14ac:dyDescent="0.25">
      <c r="A134" s="91"/>
      <c r="B134" s="92"/>
      <c r="C134" s="11" t="s">
        <v>108</v>
      </c>
      <c r="D134" s="33">
        <v>3</v>
      </c>
      <c r="E134" s="47">
        <v>80</v>
      </c>
      <c r="F134" s="17">
        <f t="shared" si="13"/>
        <v>240</v>
      </c>
    </row>
    <row r="135" spans="1:6" outlineLevel="1" x14ac:dyDescent="0.25">
      <c r="A135" s="91"/>
      <c r="B135" s="92"/>
      <c r="C135" s="11" t="s">
        <v>111</v>
      </c>
      <c r="D135" s="33">
        <v>1</v>
      </c>
      <c r="E135" s="47">
        <v>155</v>
      </c>
      <c r="F135" s="17">
        <f t="shared" si="13"/>
        <v>155</v>
      </c>
    </row>
    <row r="136" spans="1:6" ht="15.75" outlineLevel="1" thickBot="1" x14ac:dyDescent="0.3">
      <c r="A136" s="91"/>
      <c r="B136" s="92"/>
      <c r="C136" s="11" t="s">
        <v>109</v>
      </c>
      <c r="D136" s="33">
        <v>1</v>
      </c>
      <c r="E136" s="47">
        <v>2500</v>
      </c>
      <c r="F136" s="17">
        <f t="shared" si="13"/>
        <v>2500</v>
      </c>
    </row>
    <row r="137" spans="1:6" ht="25.5" customHeight="1" thickBot="1" x14ac:dyDescent="0.3">
      <c r="A137" s="68"/>
      <c r="B137" s="1" t="str">
        <f>"Sous-total "&amp; B130</f>
        <v>Sous-total Divers</v>
      </c>
      <c r="C137" s="13"/>
      <c r="D137" s="35"/>
      <c r="E137" s="18"/>
      <c r="F137" s="19">
        <f>SUM(F130:F132)</f>
        <v>548</v>
      </c>
    </row>
    <row r="138" spans="1:6" s="26" customFormat="1" ht="19.5" thickBot="1" x14ac:dyDescent="0.3">
      <c r="A138" s="61" t="s">
        <v>72</v>
      </c>
      <c r="B138" s="62"/>
      <c r="C138" s="62"/>
      <c r="D138" s="62"/>
      <c r="E138" s="63"/>
      <c r="F138" s="41">
        <f>F117+F129+F137</f>
        <v>182230</v>
      </c>
    </row>
    <row r="139" spans="1:6" ht="20.25" outlineLevel="2" thickTop="1" thickBot="1" x14ac:dyDescent="0.3">
      <c r="A139" s="25" t="s">
        <v>35</v>
      </c>
      <c r="B139" s="25"/>
      <c r="C139" s="25"/>
      <c r="D139" s="37"/>
      <c r="E139" s="25"/>
      <c r="F139" s="40">
        <f>F40+F78+F107+F138</f>
        <v>1387462.18</v>
      </c>
    </row>
    <row r="140" spans="1:6" ht="15.75" thickBot="1" x14ac:dyDescent="0.3">
      <c r="A140" s="2" t="s">
        <v>36</v>
      </c>
      <c r="B140" s="3" t="s">
        <v>13</v>
      </c>
      <c r="C140" s="10" t="s">
        <v>23</v>
      </c>
      <c r="D140" s="38">
        <v>0.15</v>
      </c>
      <c r="E140" s="27"/>
      <c r="F140" s="28">
        <f>F139*D140</f>
        <v>208119.32699999999</v>
      </c>
    </row>
    <row r="141" spans="1:6" ht="20.25" thickTop="1" thickBot="1" x14ac:dyDescent="0.3">
      <c r="A141" s="79" t="s">
        <v>74</v>
      </c>
      <c r="B141" s="80"/>
      <c r="C141" s="80"/>
      <c r="D141" s="80"/>
      <c r="E141" s="81"/>
      <c r="F141" s="29">
        <f>F139+F140</f>
        <v>1595581.507</v>
      </c>
    </row>
    <row r="142" spans="1:6" ht="20.25" thickTop="1" thickBot="1" x14ac:dyDescent="0.3">
      <c r="A142" s="82" t="s">
        <v>76</v>
      </c>
      <c r="B142" s="83"/>
      <c r="C142" s="84"/>
      <c r="D142" s="44">
        <v>0.2</v>
      </c>
      <c r="E142" s="42"/>
      <c r="F142" s="43">
        <f>F141*D142</f>
        <v>319116.3014</v>
      </c>
    </row>
    <row r="143" spans="1:6" ht="20.25" thickTop="1" thickBot="1" x14ac:dyDescent="0.3">
      <c r="A143" s="79" t="s">
        <v>77</v>
      </c>
      <c r="B143" s="80"/>
      <c r="C143" s="80"/>
      <c r="D143" s="80"/>
      <c r="E143" s="81"/>
      <c r="F143" s="29">
        <f>F141+F142</f>
        <v>1914697.8084</v>
      </c>
    </row>
    <row r="144" spans="1:6" ht="15.75" thickTop="1" x14ac:dyDescent="0.25"/>
  </sheetData>
  <mergeCells count="26">
    <mergeCell ref="A1:F1"/>
    <mergeCell ref="B71:B72"/>
    <mergeCell ref="B74:B76"/>
    <mergeCell ref="A4:A39"/>
    <mergeCell ref="B4:B7"/>
    <mergeCell ref="B9:B13"/>
    <mergeCell ref="B15:B25"/>
    <mergeCell ref="B27:B34"/>
    <mergeCell ref="B36:B38"/>
    <mergeCell ref="A40:E40"/>
    <mergeCell ref="B80:B93"/>
    <mergeCell ref="A42:A77"/>
    <mergeCell ref="B42:B69"/>
    <mergeCell ref="A142:C142"/>
    <mergeCell ref="A143:E143"/>
    <mergeCell ref="B109:B116"/>
    <mergeCell ref="B118:B128"/>
    <mergeCell ref="A138:E138"/>
    <mergeCell ref="A141:E141"/>
    <mergeCell ref="B130:B136"/>
    <mergeCell ref="A109:A137"/>
    <mergeCell ref="B95:B101"/>
    <mergeCell ref="B103:B105"/>
    <mergeCell ref="A107:E107"/>
    <mergeCell ref="A78:E78"/>
    <mergeCell ref="A80:A106"/>
  </mergeCells>
  <pageMargins left="0.59055118110236227" right="0.59055118110236227" top="0.59055118110236227" bottom="0.59055118110236227" header="0.31496062992125984" footer="0.31496062992125984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prépa. CC</vt:lpstr>
      <vt:lpstr>Exemple budget prépa. CC</vt:lpstr>
      <vt:lpstr>'Budget prépa. CC'!Impression_des_titres</vt:lpstr>
      <vt:lpstr>'Exemple budget prépa. CC'!Impression_des_titres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NURY, Jean-Christophe</dc:creator>
  <cp:lastModifiedBy>MP</cp:lastModifiedBy>
  <cp:lastPrinted>2018-04-05T08:18:59Z</cp:lastPrinted>
  <dcterms:created xsi:type="dcterms:W3CDTF">2017-10-26T15:55:46Z</dcterms:created>
  <dcterms:modified xsi:type="dcterms:W3CDTF">2019-03-27T16:03:17Z</dcterms:modified>
</cp:coreProperties>
</file>